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G:\Shared drives\Financial Reporting\FR-2020\Financial Reporting\Q3 2020\"/>
    </mc:Choice>
  </mc:AlternateContent>
  <bookViews>
    <workbookView xWindow="0" yWindow="0" windowWidth="25605" windowHeight="19020" tabRatio="500" activeTab="2"/>
  </bookViews>
  <sheets>
    <sheet name="Statement of Operations" sheetId="1" r:id="rId1"/>
    <sheet name="Non-GAAP Statement of Ops" sheetId="2" r:id="rId2"/>
    <sheet name="Metrics" sheetId="3" r:id="rId3"/>
    <sheet name="Non-GAAP Recs" sheetId="4" r:id="rId4"/>
    <sheet name="End Notes" sheetId="5" r:id="rId5"/>
  </sheets>
  <calcPr calcId="162913"/>
</workbook>
</file>

<file path=xl/calcChain.xml><?xml version="1.0" encoding="utf-8"?>
<calcChain xmlns="http://schemas.openxmlformats.org/spreadsheetml/2006/main">
  <c r="M19" i="2" l="1"/>
  <c r="M17" i="2"/>
  <c r="L63" i="4" l="1"/>
  <c r="K63" i="4"/>
  <c r="J63" i="4"/>
  <c r="I63" i="4"/>
  <c r="H63" i="4"/>
  <c r="G63" i="4"/>
  <c r="F63" i="4"/>
  <c r="E63" i="4"/>
  <c r="L59" i="4"/>
  <c r="K59" i="4"/>
  <c r="J59" i="4"/>
  <c r="I59" i="4"/>
  <c r="H59" i="4"/>
  <c r="G59" i="4"/>
  <c r="F59" i="4"/>
  <c r="E59" i="4"/>
  <c r="D59" i="4"/>
  <c r="C59" i="4"/>
  <c r="L49" i="4"/>
  <c r="K49" i="4"/>
  <c r="J49" i="4"/>
  <c r="I49" i="4"/>
  <c r="H49" i="4"/>
  <c r="G49" i="4"/>
  <c r="F49" i="4"/>
  <c r="E49" i="4"/>
  <c r="M36" i="4"/>
  <c r="L36" i="4"/>
  <c r="K36" i="4"/>
  <c r="J36" i="4"/>
  <c r="I36" i="4"/>
  <c r="H36" i="4"/>
  <c r="G36" i="4"/>
  <c r="F36" i="4"/>
  <c r="E36" i="4"/>
  <c r="D36" i="4"/>
  <c r="C36" i="4"/>
  <c r="M29" i="4"/>
  <c r="L29" i="4"/>
  <c r="K29" i="4"/>
  <c r="J29" i="4"/>
  <c r="I29" i="4"/>
  <c r="H29" i="4"/>
  <c r="G29" i="4"/>
  <c r="F29" i="4"/>
  <c r="E29" i="4"/>
  <c r="D29" i="4"/>
  <c r="C29" i="4"/>
  <c r="M23" i="4"/>
  <c r="L23" i="4"/>
  <c r="K23" i="4"/>
  <c r="J23" i="4"/>
  <c r="I23" i="4"/>
  <c r="H23" i="4"/>
  <c r="G23" i="4"/>
  <c r="F23" i="4"/>
  <c r="E23" i="4"/>
  <c r="M18" i="4"/>
  <c r="L18" i="4"/>
  <c r="K18" i="4"/>
  <c r="J18" i="4"/>
  <c r="I18" i="4"/>
  <c r="H18" i="4"/>
  <c r="G18" i="4"/>
  <c r="F18" i="4"/>
  <c r="E18" i="4"/>
  <c r="M10" i="4"/>
  <c r="L10" i="4"/>
  <c r="K10" i="4"/>
  <c r="J10" i="4"/>
  <c r="I10" i="4"/>
  <c r="H10" i="4"/>
  <c r="G10" i="4"/>
  <c r="F10" i="4"/>
  <c r="E10" i="4"/>
  <c r="L15" i="3"/>
  <c r="K15" i="3"/>
  <c r="J15" i="3"/>
  <c r="I15" i="3"/>
  <c r="H15" i="3"/>
  <c r="G15" i="3"/>
  <c r="F15" i="3"/>
  <c r="E15" i="3"/>
  <c r="L10" i="3"/>
  <c r="K10" i="3"/>
  <c r="J10" i="3"/>
  <c r="I10" i="3"/>
  <c r="H10" i="3"/>
  <c r="G10" i="3"/>
  <c r="F10" i="3"/>
  <c r="E10" i="3"/>
  <c r="J19" i="2"/>
  <c r="I19" i="2"/>
  <c r="L17" i="2"/>
  <c r="L19" i="2" s="1"/>
  <c r="K17" i="2"/>
  <c r="K19" i="2" s="1"/>
  <c r="J17" i="2"/>
  <c r="I17" i="2"/>
  <c r="H17" i="2"/>
  <c r="H19" i="2" s="1"/>
  <c r="G17" i="2"/>
  <c r="G19" i="2" s="1"/>
  <c r="F17" i="2"/>
  <c r="F19" i="2" s="1"/>
  <c r="E17" i="2"/>
  <c r="E19" i="2" s="1"/>
  <c r="D17" i="2"/>
  <c r="D19" i="2" s="1"/>
  <c r="C17" i="2"/>
  <c r="C19" i="2" s="1"/>
  <c r="M13" i="2"/>
  <c r="L13" i="2"/>
  <c r="K13" i="2"/>
  <c r="J13" i="2"/>
  <c r="I13" i="2"/>
  <c r="H13" i="2"/>
  <c r="G13" i="2"/>
  <c r="F13" i="2"/>
  <c r="E13" i="2"/>
  <c r="M8" i="2"/>
  <c r="L8" i="2"/>
  <c r="F7" i="2"/>
  <c r="E7" i="2"/>
  <c r="E19" i="1"/>
  <c r="E21" i="1" s="1"/>
  <c r="D19" i="1"/>
  <c r="D21" i="1" s="1"/>
  <c r="F17" i="1"/>
  <c r="F19" i="1" s="1"/>
  <c r="F21" i="1" s="1"/>
  <c r="E17" i="1"/>
  <c r="D17" i="1"/>
  <c r="C17" i="1"/>
  <c r="C19" i="1" s="1"/>
  <c r="C21" i="1" s="1"/>
  <c r="L13" i="1"/>
  <c r="K13" i="1"/>
  <c r="J13" i="1"/>
  <c r="I13" i="1"/>
  <c r="H13" i="1"/>
  <c r="G13" i="1"/>
  <c r="F13" i="1"/>
  <c r="E13" i="1"/>
  <c r="D13" i="1"/>
  <c r="C13" i="1"/>
  <c r="L8" i="1"/>
  <c r="L14" i="1" s="1"/>
  <c r="L17" i="1" s="1"/>
  <c r="L19" i="1" s="1"/>
  <c r="L21" i="1" s="1"/>
  <c r="K8" i="1"/>
  <c r="K14" i="1" s="1"/>
  <c r="K17" i="1" s="1"/>
  <c r="K19" i="1" s="1"/>
  <c r="K21" i="1" s="1"/>
  <c r="J8" i="1"/>
  <c r="J14" i="1" s="1"/>
  <c r="J17" i="1" s="1"/>
  <c r="J19" i="1" s="1"/>
  <c r="J21" i="1" s="1"/>
  <c r="I8" i="1"/>
  <c r="I14" i="1" s="1"/>
  <c r="I17" i="1" s="1"/>
  <c r="I19" i="1" s="1"/>
  <c r="I21" i="1" s="1"/>
  <c r="H8" i="1"/>
  <c r="H14" i="1" s="1"/>
  <c r="H17" i="1" s="1"/>
  <c r="H19" i="1" s="1"/>
  <c r="H21" i="1" s="1"/>
  <c r="G8" i="1"/>
  <c r="G14" i="1" s="1"/>
  <c r="G17" i="1" s="1"/>
  <c r="G19" i="1" s="1"/>
  <c r="G21" i="1" s="1"/>
  <c r="F8" i="1"/>
  <c r="E8" i="1"/>
  <c r="D8" i="1"/>
  <c r="C8" i="1"/>
</calcChain>
</file>

<file path=xl/sharedStrings.xml><?xml version="1.0" encoding="utf-8"?>
<sst xmlns="http://schemas.openxmlformats.org/spreadsheetml/2006/main" count="187" uniqueCount="108">
  <si>
    <t>Tenable Holdings, Inc.</t>
  </si>
  <si>
    <t>Consolidated Statements of Operations</t>
  </si>
  <si>
    <t>(unaudited)</t>
  </si>
  <si>
    <t>(in thousands, except per share data)</t>
  </si>
  <si>
    <t>Q1 2018</t>
  </si>
  <si>
    <t>Q2 2018</t>
  </si>
  <si>
    <t>Q3 2018</t>
  </si>
  <si>
    <t>Q4 2018</t>
  </si>
  <si>
    <t>Q1 2019</t>
  </si>
  <si>
    <t>Q2 2019</t>
  </si>
  <si>
    <t>Q3 2019</t>
  </si>
  <si>
    <t>Q4 2019</t>
  </si>
  <si>
    <t>Q1 2020</t>
  </si>
  <si>
    <t>Q2 2020</t>
  </si>
  <si>
    <t>Q3 2020</t>
  </si>
  <si>
    <t>Revenue</t>
  </si>
  <si>
    <r>
      <rPr>
        <sz val="10"/>
        <color rgb="FF000000"/>
        <rFont val="Arial"/>
        <family val="2"/>
      </rPr>
      <t>Cost of revenue</t>
    </r>
    <r>
      <rPr>
        <vertAlign val="superscript"/>
        <sz val="10"/>
        <color rgb="FF000000"/>
        <rFont val="Arial"/>
        <family val="2"/>
      </rPr>
      <t>(1)</t>
    </r>
  </si>
  <si>
    <t>Gross profit</t>
  </si>
  <si>
    <t>Operating expenses:</t>
  </si>
  <si>
    <r>
      <rPr>
        <sz val="10"/>
        <color rgb="FF000000"/>
        <rFont val="Arial"/>
        <family val="2"/>
      </rPr>
      <t>Sales and marketing</t>
    </r>
    <r>
      <rPr>
        <vertAlign val="superscript"/>
        <sz val="10"/>
        <color rgb="FF000000"/>
        <rFont val="Arial"/>
        <family val="2"/>
      </rPr>
      <t>(1)</t>
    </r>
  </si>
  <si>
    <r>
      <rPr>
        <sz val="10"/>
        <color rgb="FF000000"/>
        <rFont val="Arial"/>
        <family val="2"/>
      </rPr>
      <t>Research and development</t>
    </r>
    <r>
      <rPr>
        <vertAlign val="superscript"/>
        <sz val="10"/>
        <color rgb="FF000000"/>
        <rFont val="Arial"/>
        <family val="2"/>
      </rPr>
      <t>(1)</t>
    </r>
  </si>
  <si>
    <r>
      <rPr>
        <sz val="10"/>
        <color rgb="FF000000"/>
        <rFont val="Arial"/>
        <family val="2"/>
      </rPr>
      <t>General and administrative</t>
    </r>
    <r>
      <rPr>
        <vertAlign val="superscript"/>
        <sz val="10"/>
        <color rgb="FF000000"/>
        <rFont val="Arial"/>
        <family val="2"/>
      </rPr>
      <t>(1)</t>
    </r>
  </si>
  <si>
    <t>Total operating expenses</t>
  </si>
  <si>
    <t>Loss from operations</t>
  </si>
  <si>
    <t>Interest (expense) income, net</t>
  </si>
  <si>
    <t>Other income (expense), net</t>
  </si>
  <si>
    <t>Loss before income taxes</t>
  </si>
  <si>
    <t>Provision for income taxes</t>
  </si>
  <si>
    <t>Net loss</t>
  </si>
  <si>
    <t>Accretion of Series A and B redeemable convertible preferred stock</t>
  </si>
  <si>
    <t>Net loss attributable to common stockholders</t>
  </si>
  <si>
    <t>Net loss per share attributable to common stockholders, basic and diluted</t>
  </si>
  <si>
    <t>Weighted-average shares used to compute net loss per share attributable to common stockholders, basic and diluted</t>
  </si>
  <si>
    <t>________________</t>
  </si>
  <si>
    <t>(1) Includes stock-based compensation expense as follows:</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</si>
  <si>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</si>
  <si>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</si>
  <si>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</si>
  <si>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</si>
  <si>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</si>
  <si>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</si>
  <si>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</si>
  <si>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</si>
  <si>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</si>
  <si>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</si>
  <si>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</si>
  <si>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</si>
  <si>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</si>
  <si>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(loss) income from operations</t>
  </si>
  <si>
    <t>Non-GAAP (loss) income before income taxes</t>
  </si>
  <si>
    <t>Non-GAAP provision for income taxes</t>
  </si>
  <si>
    <t>Non-GAAP net (loss) income</t>
  </si>
  <si>
    <t>Non-GAAP (loss) earnings per share, diluted</t>
  </si>
  <si>
    <t>Pro forma non-GAAP (loss) earnings per share, diluted</t>
  </si>
  <si>
    <t>Weighted-average shares used to compute GAAP net loss per share, diluted</t>
  </si>
  <si>
    <t>Weighted-average shares used to compute non-GAAP (loss) earnings per share, diluted</t>
  </si>
  <si>
    <t>Weighted-average shares used to compute pro forma non-GAAP (loss) earnings per share, diluted</t>
  </si>
  <si>
    <t>Key Operating and Financial Metrics</t>
  </si>
  <si>
    <t>(in thousands)</t>
  </si>
  <si>
    <t>Calculated Current Billings</t>
  </si>
  <si>
    <t>Add: Deferred revenue (current), end of period</t>
  </si>
  <si>
    <r>
      <rPr>
        <sz val="10"/>
        <color rgb="FF000000"/>
        <rFont val="Arial"/>
        <family val="2"/>
      </rPr>
      <t>Less: Deferred revenue (current), beginning of period</t>
    </r>
    <r>
      <rPr>
        <vertAlign val="superscript"/>
        <sz val="10"/>
        <color rgb="FF000000"/>
        <rFont val="Arial"/>
        <family val="2"/>
      </rPr>
      <t>(1)</t>
    </r>
  </si>
  <si>
    <t>Calculated current billings</t>
  </si>
  <si>
    <t>Free Cash Flow</t>
  </si>
  <si>
    <t>Net cash provided by (used in) operating activities</t>
  </si>
  <si>
    <t>Purchases of property and equipment</t>
  </si>
  <si>
    <r>
      <rPr>
        <sz val="10"/>
        <color rgb="FF000000"/>
        <rFont val="Arial"/>
        <family val="2"/>
      </rPr>
      <t>Free cash flow</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</si>
  <si>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Deferred revenue (current), beginning of period for the quarter ended December 31, 2019 includes $0.4 million related to Indegy's deferred revenue at the acquisition date, which is not included in the deferred revenue (current), end of period for the quarter ended September 30, 2019.</t>
    </r>
  </si>
  <si>
    <r>
      <rPr>
        <vertAlign val="superscript"/>
        <sz val="10"/>
        <color rgb="FF000000"/>
        <rFont val="Arial"/>
        <family val="2"/>
      </rPr>
      <t>(2)</t>
    </r>
    <r>
      <rPr>
        <sz val="10"/>
        <color rgb="FF000000"/>
        <rFont val="Arial"/>
        <family val="2"/>
      </rPr>
      <t xml:space="preserve"> Free cash flow for each period shown above was impacted by the following:</t>
    </r>
  </si>
  <si>
    <t>Employee stock purchase plan activity</t>
  </si>
  <si>
    <t>Capital expenditures related to new headquarters</t>
  </si>
  <si>
    <t>Acquisition-related expenses</t>
  </si>
  <si>
    <t>Proceeds from lease incentives</t>
  </si>
  <si>
    <t>GAAP to Non-GAAP Reconciliations</t>
  </si>
  <si>
    <t>(dollars in thousands, except per share data)</t>
  </si>
  <si>
    <t>Non-GAAP Gross Profit and Non-GAAP Gross Margin</t>
  </si>
  <si>
    <t>Stock-based compensation</t>
  </si>
  <si>
    <t>Amortization of acquired intangible assets</t>
  </si>
  <si>
    <t>Gross margin</t>
  </si>
  <si>
    <t>Non-GAAP gross margin</t>
  </si>
  <si>
    <t>Non-GAAP Sales and Marketing Expense</t>
  </si>
  <si>
    <t>Sales and marketing expense</t>
  </si>
  <si>
    <t>Less: stock-based compensation</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</si>
  <si>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</si>
  <si>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</si>
  <si>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</si>
  <si>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</si>
  <si>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</si>
  <si>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</si>
  <si>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Less: acquisition-related expense</t>
  </si>
  <si>
    <t>Non-GAAP general and administrative expense</t>
  </si>
  <si>
    <t>Non-GAAP (Loss) Income from Operations and Non-GAAP Operating Margin</t>
  </si>
  <si>
    <t>Operating Margin</t>
  </si>
  <si>
    <t>Non-GAAP operating margin</t>
  </si>
  <si>
    <t>Non-GAAP Net (Loss) Income, Non-GAAP (Loss) Earnings Per Share and Pro Forma Non-GAAP (Loss) Earnings Per Share</t>
  </si>
  <si>
    <r>
      <rPr>
        <sz val="10"/>
        <color rgb="FF000000"/>
        <rFont val="Arial"/>
        <family val="2"/>
      </rPr>
      <t>Tax impact of stock-based compensation</t>
    </r>
    <r>
      <rPr>
        <vertAlign val="superscript"/>
        <sz val="10"/>
        <color rgb="FF000000"/>
        <rFont val="Arial"/>
        <family val="2"/>
      </rPr>
      <t>(1)</t>
    </r>
  </si>
  <si>
    <r>
      <rPr>
        <sz val="10"/>
        <color rgb="FF000000"/>
        <rFont val="Arial"/>
        <family val="2"/>
      </rPr>
      <t>Tax impact of acquisition</t>
    </r>
    <r>
      <rPr>
        <vertAlign val="superscript"/>
        <sz val="10"/>
        <color rgb="FF000000"/>
        <rFont val="Arial"/>
        <family val="2"/>
      </rPr>
      <t>(2)</t>
    </r>
  </si>
  <si>
    <r>
      <rPr>
        <sz val="10"/>
        <color rgb="FF000000"/>
        <rFont val="Arial"/>
        <family val="2"/>
      </rPr>
      <t>Amortization of acquired intangible assets</t>
    </r>
    <r>
      <rPr>
        <vertAlign val="superscript"/>
        <sz val="10"/>
        <color rgb="FF000000"/>
        <rFont val="Arial"/>
        <family val="2"/>
      </rPr>
      <t>(3)</t>
    </r>
  </si>
  <si>
    <t>Net loss per share attributable to common stockholders, diluted</t>
  </si>
  <si>
    <r>
      <rPr>
        <sz val="10"/>
        <color rgb="FF000000"/>
        <rFont val="Arial"/>
        <family val="2"/>
      </rPr>
      <t>Adjustment to diluted earnings per share</t>
    </r>
    <r>
      <rPr>
        <vertAlign val="superscript"/>
        <sz val="10"/>
        <color rgb="FF000000"/>
        <rFont val="Arial"/>
        <family val="2"/>
      </rPr>
      <t>(4)</t>
    </r>
  </si>
  <si>
    <t>Pro forma adjustment to reflect assumed conversion of our convertible
    redeemable preferred stock as of the beginning of the period</t>
  </si>
  <si>
    <t>Weighted-average shares used to compute pro forma non-GAAP
    (loss) earnings per share, diluted</t>
  </si>
  <si>
    <t>Pro forma non-GAAP loss (earnings) per share, basic and diluted</t>
  </si>
  <si>
    <r>
      <rPr>
        <vertAlign val="superscript"/>
        <sz val="10"/>
        <color rgb="FF000000"/>
        <rFont val="Arial"/>
        <family val="2"/>
      </rPr>
      <t>(1)</t>
    </r>
    <r>
      <rPr>
        <sz val="10"/>
        <color rgb="FF000000"/>
        <rFont val="Arial"/>
        <family val="2"/>
      </rPr>
      <t xml:space="preserve">  The tax impact of stock-based compensation is based on the tax treatment for the applicable tax jurisdictions.</t>
    </r>
  </si>
  <si>
    <r>
      <rPr>
        <vertAlign val="superscript"/>
        <sz val="10"/>
        <color rgb="FF000000"/>
        <rFont val="Arial"/>
        <family val="2"/>
      </rPr>
      <t>(2)</t>
    </r>
    <r>
      <rPr>
        <sz val="10"/>
        <color rgb="FF000000"/>
        <rFont val="Arial"/>
        <family val="2"/>
      </rPr>
      <t xml:space="preserve">  The tax impact of the acquisition includes $6.3 million of current tax expense and $4.2 million of deferred tax expense related to the transfer of acquired intellectual property in the three months ended December 31, 2019.</t>
    </r>
  </si>
  <si>
    <r>
      <rPr>
        <vertAlign val="superscript"/>
        <sz val="10"/>
        <color rgb="FF000000"/>
        <rFont val="Arial"/>
        <family val="2"/>
      </rPr>
      <t>(3)</t>
    </r>
    <r>
      <rPr>
        <sz val="10"/>
        <color rgb="FF000000"/>
        <rFont val="Arial"/>
        <family val="2"/>
      </rPr>
      <t xml:space="preserve">  The tax impact of amortization of acquired intangible assets is not material.</t>
    </r>
  </si>
  <si>
    <r>
      <rPr>
        <vertAlign val="superscript"/>
        <sz val="10"/>
        <color rgb="FF000000"/>
        <rFont val="Arial"/>
        <family val="2"/>
      </rPr>
      <t>(4)</t>
    </r>
    <r>
      <rPr>
        <sz val="10"/>
        <color rgb="FF000000"/>
        <rFont val="Arial"/>
        <family val="2"/>
      </rPr>
      <t xml:space="preserve">  Adjustment to reconcile GAAP net loss per share, which excludes potentially dilutive shares, to non-GAAP earnings per share, which includes potentially dilutive shares.</t>
    </r>
  </si>
  <si>
    <r>
      <rPr>
        <sz val="10"/>
        <color rgb="FF000000"/>
        <rFont val="Arial"/>
        <family val="2"/>
      </rPr>
      <t xml:space="preserve">This supplemental financial information presentation contains certain non-GAAP financial measures and other key metrics.  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investors’ overall understanding of our financial performance and should not be considered a substitute for, or superior to, the financial information prepared and presented in accordance with GAAP. 
</t>
    </r>
    <r>
      <rPr>
        <sz val="10"/>
        <color rgb="FF000000"/>
        <rFont val="Times New Roman"/>
        <family val="1"/>
      </rPr>
      <t xml:space="preserve">
</t>
    </r>
    <r>
      <rPr>
        <sz val="10"/>
        <color rgb="FF000000"/>
        <rFont val="Arial"/>
        <family val="2"/>
      </rPr>
      <t xml:space="preserve">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present these non-GAAP metrics to assist investors in seeing our financial performance using a management view and because we believe that these measures provide an additional tool for investors to use in comparing our core financial performance over multiple periods with other companies in our industry.
</t>
    </r>
    <r>
      <rPr>
        <sz val="10"/>
        <color rgb="FF000000"/>
        <rFont val="Times New Roman"/>
        <family val="1"/>
      </rPr>
      <t xml:space="preserve">
</t>
    </r>
    <r>
      <rPr>
        <sz val="10"/>
        <color rgb="FF000000"/>
        <rFont val="Arial"/>
        <family val="2"/>
      </rPr>
      <t xml:space="preserve">Reconciliations of non-GAAP financial measures to the most directly comparable GAAP financial measures are included in this supplemental.  
</t>
    </r>
    <r>
      <rPr>
        <sz val="10"/>
        <color rgb="FF000000"/>
        <rFont val="Times New Roman"/>
        <family val="1"/>
      </rPr>
      <t xml:space="preserve">
</t>
    </r>
    <r>
      <rPr>
        <u/>
        <sz val="10"/>
        <color rgb="FF000000"/>
        <rFont val="Arial"/>
        <family val="2"/>
      </rPr>
      <t>Non-GAAP (Loss) Income from Operations and Non-GAAP Operating Margin:</t>
    </r>
    <r>
      <rPr>
        <sz val="10"/>
        <color rgb="FF000000"/>
        <rFont val="Arial"/>
        <family val="2"/>
      </rPr>
      <t xml:space="preserve">  We define these non-GAAP financial measures as their respective GAAP measures, excluding the effect of stock-based compensation, acquisition-related expenses, and amortization of acquired intangible assets. Acquisition-related expenses include transaction expenses and costs related to the transfer of acquired intellectual property.
</t>
    </r>
    <r>
      <rPr>
        <sz val="10"/>
        <color rgb="FF000000"/>
        <rFont val="Times New Roman"/>
        <family val="1"/>
      </rPr>
      <t xml:space="preserve">
</t>
    </r>
    <r>
      <rPr>
        <u/>
        <sz val="10"/>
        <color rgb="FF000000"/>
        <rFont val="Arial"/>
        <family val="2"/>
      </rPr>
      <t>Non-GAAP Net (Loss) Income, Non-GAAP (Loss) Earnings Per Share and Pro Forma Non-GAAP (Loss) Earnings Per Share:</t>
    </r>
    <r>
      <rPr>
        <sz val="10"/>
        <color rgb="FF000000"/>
        <rFont val="Arial"/>
        <family val="2"/>
      </rPr>
      <t xml:space="preserve">  We define non-GAAP net (loss) income as GAAP net loss attributable to common stockholders, excluding the effect of the accretion of Series A and B redeemable convertible preferred stock, stock-based compensation, acquisition-related expenses and amortization of acquired intangible assets, including the applicable tax impact. We use non-GAAP net (loss) income to calculate non-GAAP (loss) earnings per share and pro forma non-GAAP (loss) earnings per share. Pro forma non-GAAP (loss) earnings per share is calculated by giving effect to the conversion of our redeemable convertible preferred stock into common stock as though the conversion occurred at the beginning of each period presented prior to 2019. 
</t>
    </r>
    <r>
      <rPr>
        <sz val="10"/>
        <color rgb="FF000000"/>
        <rFont val="Times New Roman"/>
        <family val="1"/>
      </rPr>
      <t xml:space="preserve">
</t>
    </r>
    <r>
      <rPr>
        <u/>
        <sz val="10"/>
        <color rgb="FF000000"/>
        <rFont val="Arial"/>
        <family val="2"/>
      </rPr>
      <t>Non-GAAP Gross Profit and Non-GAAP Gross Margin:</t>
    </r>
    <r>
      <rPr>
        <sz val="10"/>
        <color rgb="FF000000"/>
        <rFont val="Arial"/>
        <family val="2"/>
      </rPr>
      <t xml:space="preserve">  We define non-GAAP gross profit as GAAP gross profit, excluding the effect of stock-based compensation and amortization of acquired intangible assets. Non-GAAP gross margin is defined as non-GAAP gross profit as a percentage of revenue.
</t>
    </r>
    <r>
      <rPr>
        <sz val="10"/>
        <color rgb="FF000000"/>
        <rFont val="Arial"/>
        <family val="2"/>
      </rPr>
      <t xml:space="preserve">
</t>
    </r>
    <r>
      <rPr>
        <u/>
        <sz val="10"/>
        <color rgb="FF000000"/>
        <rFont val="Arial"/>
        <family val="2"/>
      </rPr>
      <t>Non-GAAP Sales and Marketing Expense, Non-GAAP Research and Development Expense and Non-GAAP General and Administrative Expense:</t>
    </r>
    <r>
      <rPr>
        <sz val="10"/>
        <color rgb="FF000000"/>
        <rFont val="Arial"/>
        <family val="2"/>
      </rPr>
      <t xml:space="preserve"> We define these non-GAAP measures as their respective GAAP measures, excluding stock-based compensation and acquisition-related expenses.
</t>
    </r>
    <r>
      <rPr>
        <sz val="10"/>
        <color rgb="FF000000"/>
        <rFont val="Times New Roman"/>
        <family val="1"/>
      </rPr>
      <t xml:space="preserve">
</t>
    </r>
    <r>
      <rPr>
        <u/>
        <sz val="10"/>
        <color rgb="FF000000"/>
        <rFont val="Arial"/>
        <family val="2"/>
      </rPr>
      <t>Calculated Current Billings:</t>
    </r>
    <r>
      <rPr>
        <sz val="10"/>
        <color rgb="FF000000"/>
        <rFont val="Arial"/>
        <family val="2"/>
      </rPr>
      <t xml:space="preserve">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sz val="10"/>
        <color rgb="FF000000"/>
        <rFont val="Times New Roman"/>
        <family val="1"/>
      </rPr>
      <t xml:space="preserve">
</t>
    </r>
    <r>
      <rPr>
        <u/>
        <sz val="10"/>
        <color rgb="FF000000"/>
        <rFont val="Arial"/>
        <family val="2"/>
      </rPr>
      <t>Free Cash Flow:</t>
    </r>
    <r>
      <rPr>
        <sz val="10"/>
        <color rgb="FF000000"/>
        <rFont val="Arial"/>
        <family val="2"/>
      </rPr>
      <t xml:space="preserve"> We define free cash flow, a non-GAAP financial measure, as net cash provided by (used in) operating activities less purchases of property and equipment. We believe free cash flow is an important liquidity measure of the cash (if any) that is available, after purchases of property and equipment, for investment in our business and to make acquisitions. We believe that free cash flow is useful to investors as a liquidity measure because it measures our ability to generate or use cash.
</t>
    </r>
    <r>
      <rPr>
        <sz val="10"/>
        <color rgb="FF000000"/>
        <rFont val="Arial"/>
        <family val="2"/>
      </rPr>
      <t xml:space="preserve">
</t>
    </r>
    <r>
      <rPr>
        <sz val="10"/>
        <color rgb="FF00000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</si>
</sst>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quot;* #,##0,_);&quot;$&quot;* \(#,##0,\);&quot;$&quot;* &quot;-&quot;_);_(@_)"/>
    <numFmt numFmtId="165" formatCode="* #,##0,;* \(#,##0,\);* &quot;-&quot;;_(@_)"/>
    <numFmt numFmtId="166" formatCode="&quot;$&quot;* #,##0.#######################,_);&quot;$&quot;* \(#,##0.#######################,\);&quot;$&quot;* &quot;-&quot;_);_(@_)"/>
    <numFmt numFmtId="167" formatCode="&quot;$&quot;* #,##0.#######################_);&quot;$&quot;* \(#,##0.#######################\);&quot;$&quot;* &quot;-&quot;_);_(@_)"/>
    <numFmt numFmtId="168" formatCode="* #,##0;* \(#,##0\);* &quot;-&quot;;_(@_)"/>
    <numFmt numFmtId="169" formatCode="#,##0,;\(#,##0,\);&quot;-&quot;;_(@_)"/>
    <numFmt numFmtId="170" formatCode="&quot;$&quot;* #,##0.00_);&quot;$&quot;* \(#,##0.00\);&quot;$&quot;* &quot;-&quot;_);_(@_)"/>
    <numFmt numFmtId="171" formatCode="&quot;$&quot;* #,##0.0,,_);&quot;$&quot;* \(#,##0.0,,\);&quot;$&quot;* &quot;-&quot;_);_(@_)"/>
    <numFmt numFmtId="172" formatCode="* #,##0.0,,;* \(#,##0.0,,\);* &quot;-&quot;;_(@_)"/>
    <numFmt numFmtId="173" formatCode="#,##0_)%;\(#,##0\)%;&quot;-&quot;_)\%;_(@_)"/>
    <numFmt numFmtId="174" formatCode="* #,##0.#######################;* \(#,##0.#######################\);* &quot;-&quot;;_(@_)"/>
    <numFmt numFmtId="175" formatCode="* #,##0.00;* \(#,##0.00\);* &quot;-&quot;;_(@_)"/>
  </numFmts>
  <fonts count="14" x14ac:knownFonts="1">
    <font>
      <sz val="10"/>
      <name val="Arial"/>
    </font>
    <font>
      <sz val="10"/>
      <color rgb="FF000000"/>
      <name val="Times New Roman"/>
      <family val="1"/>
    </font>
    <font>
      <b/>
      <sz val="18"/>
      <color rgb="FF000000"/>
      <name val="Arial"/>
      <family val="2"/>
    </font>
    <font>
      <b/>
      <sz val="16"/>
      <color rgb="FF000000"/>
      <name val="Arial"/>
      <family val="2"/>
    </font>
    <font>
      <sz val="14"/>
      <color rgb="FF000000"/>
      <name val="Arial"/>
      <family val="2"/>
    </font>
    <font>
      <b/>
      <sz val="10"/>
      <color rgb="FF000000"/>
      <name val="Arial"/>
      <family val="2"/>
    </font>
    <font>
      <b/>
      <i/>
      <sz val="10"/>
      <color rgb="FF000000"/>
      <name val="Arial"/>
      <family val="2"/>
    </font>
    <font>
      <sz val="10"/>
      <color rgb="FF000000"/>
      <name val="Arial"/>
      <family val="2"/>
    </font>
    <font>
      <sz val="8"/>
      <color rgb="FF000000"/>
      <name val="Arial"/>
      <family val="2"/>
    </font>
    <font>
      <vertAlign val="superscript"/>
      <sz val="10"/>
      <color rgb="FF000000"/>
      <name val="Arial"/>
      <family val="2"/>
    </font>
    <font>
      <u/>
      <sz val="10"/>
      <color rgb="FF000000"/>
      <name val="Arial"/>
      <family val="2"/>
    </font>
    <font>
      <sz val="10"/>
      <name val="Arial"/>
      <family val="2"/>
    </font>
    <font>
      <sz val="10"/>
      <color rgb="FF000000"/>
      <name val="Arial"/>
      <family val="2"/>
    </font>
    <font>
      <sz val="10"/>
      <color rgb="FF000000"/>
      <name val="Times New Roman"/>
      <family val="1"/>
    </font>
  </fonts>
  <fills count="2">
    <fill>
      <patternFill patternType="none"/>
    </fill>
    <fill>
      <patternFill patternType="gray125"/>
    </fill>
  </fills>
  <borders count="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7">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9" fontId="11" fillId="0" borderId="0" applyFont="0" applyFill="0" applyBorder="0" applyAlignment="0" applyProtection="0"/>
  </cellStyleXfs>
  <cellXfs count="44">
    <xf numFmtId="0" fontId="0" fillId="0" borderId="0" xfId="0"/>
    <xf numFmtId="0" fontId="6" fillId="0" borderId="0" xfId="0" applyFont="1" applyAlignment="1">
      <alignment horizontal="left" wrapText="1"/>
    </xf>
    <xf numFmtId="0" fontId="5" fillId="0" borderId="1" xfId="0" applyFont="1" applyBorder="1" applyAlignment="1">
      <alignment horizontal="center" wrapText="1"/>
    </xf>
    <xf numFmtId="0" fontId="7" fillId="0" borderId="0" xfId="0" applyFont="1" applyAlignment="1">
      <alignment horizontal="left" wrapText="1"/>
    </xf>
    <xf numFmtId="164" fontId="7" fillId="0" borderId="2" xfId="0" applyNumberFormat="1" applyFont="1" applyBorder="1" applyAlignment="1">
      <alignment wrapText="1"/>
    </xf>
    <xf numFmtId="165" fontId="7" fillId="0" borderId="1" xfId="0" applyNumberFormat="1" applyFont="1" applyBorder="1" applyAlignment="1">
      <alignment wrapText="1"/>
    </xf>
    <xf numFmtId="165" fontId="7" fillId="0" borderId="2" xfId="0" applyNumberFormat="1" applyFont="1" applyBorder="1" applyAlignment="1">
      <alignment wrapText="1"/>
    </xf>
    <xf numFmtId="165" fontId="7" fillId="0" borderId="0" xfId="0" applyNumberFormat="1" applyFont="1" applyAlignment="1">
      <alignment wrapText="1"/>
    </xf>
    <xf numFmtId="165" fontId="7" fillId="0" borderId="3" xfId="0" applyNumberFormat="1" applyFont="1" applyBorder="1" applyAlignment="1">
      <alignment wrapText="1"/>
    </xf>
    <xf numFmtId="164" fontId="7" fillId="0" borderId="4" xfId="0" applyNumberFormat="1" applyFont="1" applyBorder="1" applyAlignment="1">
      <alignment wrapText="1"/>
    </xf>
    <xf numFmtId="0" fontId="7" fillId="0" borderId="5" xfId="0" applyFont="1" applyBorder="1" applyAlignment="1">
      <alignment horizontal="left" wrapText="1"/>
    </xf>
    <xf numFmtId="166" fontId="7" fillId="0" borderId="0" xfId="0" applyNumberFormat="1" applyFont="1" applyAlignment="1">
      <alignment wrapText="1"/>
    </xf>
    <xf numFmtId="167" fontId="7" fillId="0" borderId="0" xfId="0" applyNumberFormat="1" applyFont="1" applyAlignment="1">
      <alignment wrapText="1"/>
    </xf>
    <xf numFmtId="168" fontId="7" fillId="0" borderId="0" xfId="0" applyNumberFormat="1" applyFont="1" applyAlignment="1">
      <alignment wrapText="1"/>
    </xf>
    <xf numFmtId="0" fontId="8" fillId="0" borderId="0" xfId="0" applyFont="1" applyAlignment="1">
      <alignment horizontal="left" wrapText="1"/>
    </xf>
    <xf numFmtId="0" fontId="1" fillId="0" borderId="5" xfId="0" applyFont="1" applyBorder="1" applyAlignment="1">
      <alignment wrapText="1"/>
    </xf>
    <xf numFmtId="0" fontId="5" fillId="0" borderId="3" xfId="0" applyFont="1" applyBorder="1" applyAlignment="1">
      <alignment horizontal="center" wrapText="1"/>
    </xf>
    <xf numFmtId="169" fontId="7" fillId="0" borderId="1" xfId="0" applyNumberFormat="1" applyFont="1" applyBorder="1" applyAlignment="1">
      <alignment horizontal="right" wrapText="1"/>
    </xf>
    <xf numFmtId="0" fontId="7" fillId="0" borderId="0" xfId="0" applyFont="1" applyAlignment="1">
      <alignment horizontal="left" wrapText="1" indent="1"/>
    </xf>
    <xf numFmtId="165" fontId="7" fillId="0" borderId="4" xfId="0" applyNumberFormat="1" applyFont="1" applyBorder="1" applyAlignment="1">
      <alignment wrapText="1"/>
    </xf>
    <xf numFmtId="170" fontId="7" fillId="0" borderId="0" xfId="0" applyNumberFormat="1" applyFont="1" applyAlignment="1">
      <alignment wrapText="1"/>
    </xf>
    <xf numFmtId="0" fontId="5" fillId="0" borderId="0" xfId="0" applyFont="1" applyAlignment="1">
      <alignment horizontal="left" wrapText="1"/>
    </xf>
    <xf numFmtId="0" fontId="7" fillId="0" borderId="2" xfId="0" applyFont="1" applyBorder="1" applyAlignment="1">
      <alignment horizontal="left" wrapText="1"/>
    </xf>
    <xf numFmtId="164" fontId="7" fillId="0" borderId="0" xfId="0" applyNumberFormat="1" applyFont="1" applyAlignment="1">
      <alignment wrapText="1"/>
    </xf>
    <xf numFmtId="171" fontId="7" fillId="0" borderId="0" xfId="0" applyNumberFormat="1" applyFont="1" applyAlignment="1">
      <alignment wrapText="1"/>
    </xf>
    <xf numFmtId="172" fontId="7" fillId="0" borderId="0" xfId="0" applyNumberFormat="1" applyFont="1" applyAlignment="1">
      <alignment wrapText="1"/>
    </xf>
    <xf numFmtId="173" fontId="7" fillId="0" borderId="0" xfId="0" applyNumberFormat="1" applyFont="1" applyAlignment="1">
      <alignment horizontal="right" wrapText="1"/>
    </xf>
    <xf numFmtId="174" fontId="7" fillId="0" borderId="0" xfId="0" applyNumberFormat="1" applyFont="1" applyAlignment="1">
      <alignment wrapText="1"/>
    </xf>
    <xf numFmtId="175" fontId="7" fillId="0" borderId="0" xfId="0" applyNumberFormat="1" applyFont="1" applyAlignment="1">
      <alignment wrapText="1"/>
    </xf>
    <xf numFmtId="168" fontId="7" fillId="0" borderId="1" xfId="0" applyNumberFormat="1" applyFont="1" applyBorder="1" applyAlignment="1">
      <alignment wrapText="1"/>
    </xf>
    <xf numFmtId="174" fontId="7" fillId="0" borderId="1" xfId="0" applyNumberFormat="1" applyFont="1" applyBorder="1" applyAlignment="1">
      <alignment wrapText="1"/>
    </xf>
    <xf numFmtId="167" fontId="7" fillId="0" borderId="4" xfId="0" applyNumberFormat="1" applyFont="1" applyBorder="1" applyAlignment="1">
      <alignment wrapText="1"/>
    </xf>
    <xf numFmtId="170" fontId="7" fillId="0" borderId="4" xfId="0" applyNumberFormat="1" applyFont="1" applyBorder="1" applyAlignment="1">
      <alignment wrapText="1"/>
    </xf>
    <xf numFmtId="166" fontId="7" fillId="0" borderId="6" xfId="0" applyNumberFormat="1" applyFont="1" applyBorder="1" applyAlignment="1">
      <alignment wrapText="1"/>
    </xf>
    <xf numFmtId="167" fontId="7" fillId="0" borderId="6" xfId="0" applyNumberFormat="1" applyFont="1" applyBorder="1" applyAlignment="1">
      <alignment wrapText="1"/>
    </xf>
    <xf numFmtId="170" fontId="7" fillId="0" borderId="6" xfId="0" applyNumberFormat="1" applyFont="1" applyBorder="1" applyAlignment="1">
      <alignment wrapText="1"/>
    </xf>
    <xf numFmtId="0" fontId="1" fillId="0" borderId="0" xfId="0" applyFont="1" applyAlignment="1">
      <alignment horizontal="left" wrapText="1"/>
    </xf>
    <xf numFmtId="0" fontId="0" fillId="0" borderId="0" xfId="0" applyAlignment="1"/>
    <xf numFmtId="9" fontId="7" fillId="0" borderId="0" xfId="6" applyFont="1" applyAlignment="1">
      <alignment horizontal="right" wrapText="1"/>
    </xf>
    <xf numFmtId="0" fontId="5" fillId="0" borderId="0" xfId="0" applyFont="1" applyAlignment="1">
      <alignment horizontal="center" wrapText="1"/>
    </xf>
    <xf numFmtId="0" fontId="0" fillId="0" borderId="0" xfId="0"/>
    <xf numFmtId="0" fontId="7" fillId="0" borderId="0" xfId="0" applyFont="1" applyAlignment="1">
      <alignment horizontal="left" wrapText="1"/>
    </xf>
    <xf numFmtId="0" fontId="13" fillId="0" borderId="0" xfId="0" applyFont="1" applyAlignment="1">
      <alignment horizontal="left" vertical="top" wrapText="1"/>
    </xf>
    <xf numFmtId="0" fontId="12" fillId="0" borderId="0" xfId="0" applyFont="1" applyFill="1" applyAlignment="1">
      <alignment horizontal="left" wrapText="1"/>
    </xf>
  </cellXfs>
  <cellStyles count="7">
    <cellStyle name="Heading 1" xfId="3"/>
    <cellStyle name="Heading 2" xfId="4"/>
    <cellStyle name="Heading 3" xfId="5"/>
    <cellStyle name="Normal" xfId="0" builtinId="0"/>
    <cellStyle name="Normal (Table)" xfId="1"/>
    <cellStyle name="Normal 2" xfId="2"/>
    <cellStyle name="Percent" xfId="6" builtinId="5"/>
  </cellStyles>
  <dxfs count="13">
    <dxf>
      <font>
        <b val="0"/>
        <i val="0"/>
        <strike val="0"/>
        <condense val="0"/>
        <extend val="0"/>
        <outline val="0"/>
        <shadow val="0"/>
        <u val="none"/>
        <vertAlign val="baseline"/>
        <sz val="10"/>
        <color rgb="FF000000"/>
        <name val="Arial"/>
        <scheme val="none"/>
      </font>
      <alignment horizontal="left" vertical="bottom" textRotation="0" wrapText="1" indent="0" justifyLastLine="0" shrinkToFit="0" readingOrder="0"/>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s>
  <tableStyles count="6" defaultTableStyle="TableStyleMedium2" defaultPivotStyle="PivotStyleLight16">
    <tableStyle name="tableStyle1" pivot="0" count="2">
      <tableStyleElement type="firstRowStripe" dxfId="12"/>
      <tableStyleElement type="secondRowStripe" dxfId="11"/>
    </tableStyle>
    <tableStyle name="tableStyle2" pivot="0" count="2">
      <tableStyleElement type="firstRowStripe" dxfId="10"/>
      <tableStyleElement type="secondRowStripe" dxfId="9"/>
    </tableStyle>
    <tableStyle name="tableStyle3" pivot="0" count="2">
      <tableStyleElement type="firstRowStripe" dxfId="8"/>
      <tableStyleElement type="secondRowStripe" dxfId="7"/>
    </tableStyle>
    <tableStyle name="tableStyle4" pivot="0" count="2">
      <tableStyleElement type="firstRowStripe" dxfId="6"/>
      <tableStyleElement type="secondRowStripe" dxfId="5"/>
    </tableStyle>
    <tableStyle name="tableStyle5" pivot="0" count="2">
      <tableStyleElement type="firstRowStripe" dxfId="4"/>
      <tableStyleElement type="secondRowStripe" dxfId="3"/>
    </tableStyle>
    <tableStyle name="tableStyle6" pivot="0" count="2">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1" displayName="Table1" ref="A6:M25" headerRowCount="0" totalsRowShown="0">
  <tableColumns count="1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1" showFirstColumn="0" showLastColumn="0" showRowStripes="1" showColumnStripes="0"/>
</table>
</file>

<file path=xl/tables/table2.xml><?xml version="1.0" encoding="utf-8"?>
<table xmlns="http://schemas.openxmlformats.org/spreadsheetml/2006/main" id="2" name="Table2" displayName="Table2" ref="A29:M33" headerRowCount="0" totalsRowShown="0">
  <tableColumns count="1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2" showFirstColumn="0" showLastColumn="0" showRowStripes="1" showColumnStripes="0"/>
</table>
</file>

<file path=xl/tables/table3.xml><?xml version="1.0" encoding="utf-8"?>
<table xmlns="http://schemas.openxmlformats.org/spreadsheetml/2006/main" id="3" name="Table3" displayName="Table3" ref="A6:M27" headerRowCount="0" totalsRowShown="0">
  <tableColumns count="13">
    <tableColumn id="1" name="Column1"/>
    <tableColumn id="2" name="Column2" dataDxfId="0"/>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3" showFirstColumn="0" showLastColumn="0" showRowStripes="1" showColumnStripes="0"/>
</table>
</file>

<file path=xl/tables/table4.xml><?xml version="1.0" encoding="utf-8"?>
<table xmlns="http://schemas.openxmlformats.org/spreadsheetml/2006/main" id="4" name="Table4" displayName="Table4" ref="A6:M15" headerRowCount="0" totalsRowShown="0">
  <tableColumns count="1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4" showFirstColumn="0" showLastColumn="0" showRowStripes="1" showColumnStripes="0"/>
</table>
</file>

<file path=xl/tables/table5.xml><?xml version="1.0" encoding="utf-8"?>
<table xmlns="http://schemas.openxmlformats.org/spreadsheetml/2006/main" id="5" name="Table5" displayName="Table5" ref="A19:M22" headerRowCount="0" totalsRowShown="0">
  <tableColumns count="1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5" showFirstColumn="0" showLastColumn="0" showRowStripes="1" showColumnStripes="0"/>
</table>
</file>

<file path=xl/tables/table6.xml><?xml version="1.0" encoding="utf-8"?>
<table xmlns="http://schemas.openxmlformats.org/spreadsheetml/2006/main" id="6" name="Table6" displayName="Table6" ref="A6:M65" headerRowCount="0" totalsRowShown="0">
  <tableColumns count="13">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s>
  <tableStyleInfo name="tableStyle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8"/>
  <sheetViews>
    <sheetView showRuler="0" topLeftCell="A16" workbookViewId="0">
      <selection activeCell="O17" sqref="O17"/>
    </sheetView>
  </sheetViews>
  <sheetFormatPr defaultColWidth="13.7109375" defaultRowHeight="12.75" x14ac:dyDescent="0.2"/>
  <cols>
    <col min="1" max="1" width="52.7109375" customWidth="1"/>
    <col min="2" max="2" width="13.7109375" hidden="1" customWidth="1"/>
    <col min="3" max="13" width="14.85546875" customWidth="1"/>
    <col min="14" max="25" width="20.140625" customWidth="1"/>
  </cols>
  <sheetData>
    <row r="1" spans="1:13" ht="17.45" customHeight="1" x14ac:dyDescent="0.2">
      <c r="A1" s="39" t="s">
        <v>0</v>
      </c>
      <c r="B1" s="40"/>
      <c r="C1" s="40"/>
      <c r="D1" s="40"/>
      <c r="E1" s="40"/>
      <c r="F1" s="40"/>
      <c r="G1" s="40"/>
      <c r="H1" s="40"/>
      <c r="I1" s="40"/>
      <c r="J1" s="40"/>
      <c r="K1" s="40"/>
      <c r="L1" s="40"/>
      <c r="M1" s="40"/>
    </row>
    <row r="2" spans="1:13" ht="17.45" customHeight="1" x14ac:dyDescent="0.2">
      <c r="A2" s="39" t="s">
        <v>1</v>
      </c>
      <c r="B2" s="40"/>
      <c r="C2" s="40"/>
      <c r="D2" s="40"/>
      <c r="E2" s="40"/>
      <c r="F2" s="40"/>
      <c r="G2" s="40"/>
      <c r="H2" s="40"/>
      <c r="I2" s="40"/>
      <c r="J2" s="40"/>
      <c r="K2" s="40"/>
      <c r="L2" s="40"/>
      <c r="M2" s="40"/>
    </row>
    <row r="3" spans="1:13" ht="17.45" customHeight="1" x14ac:dyDescent="0.2">
      <c r="A3" s="39" t="s">
        <v>2</v>
      </c>
      <c r="B3" s="40"/>
      <c r="C3" s="40"/>
      <c r="D3" s="40"/>
      <c r="E3" s="40"/>
      <c r="F3" s="40"/>
      <c r="G3" s="40"/>
      <c r="H3" s="40"/>
      <c r="I3" s="40"/>
      <c r="J3" s="40"/>
      <c r="K3" s="40"/>
      <c r="L3" s="40"/>
      <c r="M3" s="40"/>
    </row>
    <row r="4" spans="1:13" ht="17.45" customHeight="1" x14ac:dyDescent="0.2"/>
    <row r="5" spans="1:13" ht="17.45" customHeight="1" x14ac:dyDescent="0.2">
      <c r="A5" s="1" t="s">
        <v>3</v>
      </c>
      <c r="C5" s="2" t="s">
        <v>4</v>
      </c>
      <c r="D5" s="2" t="s">
        <v>5</v>
      </c>
      <c r="E5" s="2" t="s">
        <v>6</v>
      </c>
      <c r="F5" s="2" t="s">
        <v>7</v>
      </c>
      <c r="G5" s="2" t="s">
        <v>8</v>
      </c>
      <c r="H5" s="2" t="s">
        <v>9</v>
      </c>
      <c r="I5" s="2" t="s">
        <v>10</v>
      </c>
      <c r="J5" s="2" t="s">
        <v>11</v>
      </c>
      <c r="K5" s="2" t="s">
        <v>12</v>
      </c>
      <c r="L5" s="2" t="s">
        <v>13</v>
      </c>
      <c r="M5" s="2" t="s">
        <v>14</v>
      </c>
    </row>
    <row r="6" spans="1:13" ht="17.45" customHeight="1" x14ac:dyDescent="0.2">
      <c r="A6" s="3" t="s">
        <v>15</v>
      </c>
      <c r="C6" s="4">
        <v>59107000</v>
      </c>
      <c r="D6" s="4">
        <v>63592000</v>
      </c>
      <c r="E6" s="4">
        <v>69440000</v>
      </c>
      <c r="F6" s="4">
        <v>75221000</v>
      </c>
      <c r="G6" s="4">
        <v>80301000</v>
      </c>
      <c r="H6" s="4">
        <v>85384000</v>
      </c>
      <c r="I6" s="4">
        <v>91852000</v>
      </c>
      <c r="J6" s="4">
        <v>97049000</v>
      </c>
      <c r="K6" s="4">
        <v>102648000</v>
      </c>
      <c r="L6" s="4">
        <v>107209000</v>
      </c>
      <c r="M6" s="4">
        <v>112282000</v>
      </c>
    </row>
    <row r="7" spans="1:13" ht="17.45" customHeight="1" x14ac:dyDescent="0.2">
      <c r="A7" s="3" t="s">
        <v>16</v>
      </c>
      <c r="C7" s="5">
        <v>8728000</v>
      </c>
      <c r="D7" s="5">
        <v>9879000</v>
      </c>
      <c r="E7" s="5">
        <v>12161000</v>
      </c>
      <c r="F7" s="5">
        <v>12399000</v>
      </c>
      <c r="G7" s="5">
        <v>13226000</v>
      </c>
      <c r="H7" s="5">
        <v>13918000</v>
      </c>
      <c r="I7" s="5">
        <v>15245000</v>
      </c>
      <c r="J7" s="5">
        <v>18429000</v>
      </c>
      <c r="K7" s="5">
        <v>18701000</v>
      </c>
      <c r="L7" s="5">
        <v>19142000</v>
      </c>
      <c r="M7" s="5">
        <v>19394000</v>
      </c>
    </row>
    <row r="8" spans="1:13" ht="17.45" customHeight="1" x14ac:dyDescent="0.2">
      <c r="A8" s="3" t="s">
        <v>17</v>
      </c>
      <c r="C8" s="6">
        <f t="shared" ref="C8:L8" si="0">C6-C7</f>
        <v>50379000</v>
      </c>
      <c r="D8" s="6">
        <f t="shared" si="0"/>
        <v>53713000</v>
      </c>
      <c r="E8" s="6">
        <f t="shared" si="0"/>
        <v>57279000</v>
      </c>
      <c r="F8" s="6">
        <f t="shared" si="0"/>
        <v>62822000</v>
      </c>
      <c r="G8" s="6">
        <f t="shared" si="0"/>
        <v>67075000</v>
      </c>
      <c r="H8" s="6">
        <f t="shared" si="0"/>
        <v>71466000</v>
      </c>
      <c r="I8" s="6">
        <f t="shared" si="0"/>
        <v>76607000</v>
      </c>
      <c r="J8" s="6">
        <f t="shared" si="0"/>
        <v>78620000</v>
      </c>
      <c r="K8" s="6">
        <f t="shared" si="0"/>
        <v>83947000</v>
      </c>
      <c r="L8" s="6">
        <f t="shared" si="0"/>
        <v>88067000</v>
      </c>
      <c r="M8" s="6">
        <v>92888000</v>
      </c>
    </row>
    <row r="9" spans="1:13" ht="17.45" customHeight="1" x14ac:dyDescent="0.2">
      <c r="A9" s="3" t="s">
        <v>18</v>
      </c>
      <c r="L9" s="3"/>
    </row>
    <row r="10" spans="1:13" ht="17.45" customHeight="1" x14ac:dyDescent="0.2">
      <c r="A10" s="3" t="s">
        <v>19</v>
      </c>
      <c r="C10" s="7">
        <v>39588000</v>
      </c>
      <c r="D10" s="7">
        <v>41826000</v>
      </c>
      <c r="E10" s="7">
        <v>44550000</v>
      </c>
      <c r="F10" s="7">
        <v>47380000</v>
      </c>
      <c r="G10" s="7">
        <v>52689000</v>
      </c>
      <c r="H10" s="7">
        <v>56015000</v>
      </c>
      <c r="I10" s="7">
        <v>56699000</v>
      </c>
      <c r="J10" s="7">
        <v>62632000</v>
      </c>
      <c r="K10" s="7">
        <v>59855000</v>
      </c>
      <c r="L10" s="7">
        <v>55443000</v>
      </c>
      <c r="M10" s="7">
        <v>53045000</v>
      </c>
    </row>
    <row r="11" spans="1:13" ht="17.45" customHeight="1" x14ac:dyDescent="0.2">
      <c r="A11" s="3" t="s">
        <v>20</v>
      </c>
      <c r="C11" s="7">
        <v>17185000</v>
      </c>
      <c r="D11" s="7">
        <v>17791000</v>
      </c>
      <c r="E11" s="7">
        <v>20553000</v>
      </c>
      <c r="F11" s="7">
        <v>21169000</v>
      </c>
      <c r="G11" s="7">
        <v>21935000</v>
      </c>
      <c r="H11" s="7">
        <v>21698000</v>
      </c>
      <c r="I11" s="7">
        <v>20763000</v>
      </c>
      <c r="J11" s="7">
        <v>22668000</v>
      </c>
      <c r="K11" s="7">
        <v>26831000</v>
      </c>
      <c r="L11" s="7">
        <v>25310000</v>
      </c>
      <c r="M11" s="7">
        <v>25128000</v>
      </c>
    </row>
    <row r="12" spans="1:13" ht="17.45" customHeight="1" x14ac:dyDescent="0.2">
      <c r="A12" s="3" t="s">
        <v>21</v>
      </c>
      <c r="C12" s="5">
        <v>9055000</v>
      </c>
      <c r="D12" s="5">
        <v>10541000</v>
      </c>
      <c r="E12" s="5">
        <v>13272000</v>
      </c>
      <c r="F12" s="5">
        <v>13864000</v>
      </c>
      <c r="G12" s="5">
        <v>15136000</v>
      </c>
      <c r="H12" s="5">
        <v>15987000</v>
      </c>
      <c r="I12" s="5">
        <v>17472000</v>
      </c>
      <c r="J12" s="5">
        <v>20873000</v>
      </c>
      <c r="K12" s="5">
        <v>18933000</v>
      </c>
      <c r="L12" s="5">
        <v>17879000</v>
      </c>
      <c r="M12" s="5">
        <v>18180000</v>
      </c>
    </row>
    <row r="13" spans="1:13" ht="17.45" customHeight="1" x14ac:dyDescent="0.2">
      <c r="A13" s="3" t="s">
        <v>22</v>
      </c>
      <c r="C13" s="8">
        <f t="shared" ref="C13:L13" si="1">C10+C11+C12</f>
        <v>65828000</v>
      </c>
      <c r="D13" s="8">
        <f t="shared" si="1"/>
        <v>70158000</v>
      </c>
      <c r="E13" s="8">
        <f t="shared" si="1"/>
        <v>78375000</v>
      </c>
      <c r="F13" s="8">
        <f t="shared" si="1"/>
        <v>82413000</v>
      </c>
      <c r="G13" s="8">
        <f t="shared" si="1"/>
        <v>89760000</v>
      </c>
      <c r="H13" s="8">
        <f t="shared" si="1"/>
        <v>93700000</v>
      </c>
      <c r="I13" s="8">
        <f t="shared" si="1"/>
        <v>94934000</v>
      </c>
      <c r="J13" s="8">
        <f t="shared" si="1"/>
        <v>106173000</v>
      </c>
      <c r="K13" s="8">
        <f t="shared" si="1"/>
        <v>105619000</v>
      </c>
      <c r="L13" s="8">
        <f t="shared" si="1"/>
        <v>98632000</v>
      </c>
      <c r="M13" s="8">
        <v>96353000</v>
      </c>
    </row>
    <row r="14" spans="1:13" ht="17.45" customHeight="1" x14ac:dyDescent="0.2">
      <c r="A14" s="3" t="s">
        <v>23</v>
      </c>
      <c r="C14" s="6">
        <v>-15449000</v>
      </c>
      <c r="D14" s="6">
        <v>-16445000</v>
      </c>
      <c r="E14" s="6">
        <v>-21096000</v>
      </c>
      <c r="F14" s="6">
        <v>-19591000</v>
      </c>
      <c r="G14" s="6">
        <f t="shared" ref="G14:L14" si="2">G8-G13</f>
        <v>-22685000</v>
      </c>
      <c r="H14" s="6">
        <f t="shared" si="2"/>
        <v>-22234000</v>
      </c>
      <c r="I14" s="6">
        <f t="shared" si="2"/>
        <v>-18327000</v>
      </c>
      <c r="J14" s="6">
        <f t="shared" si="2"/>
        <v>-27553000</v>
      </c>
      <c r="K14" s="6">
        <f t="shared" si="2"/>
        <v>-21672000</v>
      </c>
      <c r="L14" s="6">
        <f t="shared" si="2"/>
        <v>-10565000</v>
      </c>
      <c r="M14" s="6">
        <v>-3465000</v>
      </c>
    </row>
    <row r="15" spans="1:13" ht="17.45" customHeight="1" x14ac:dyDescent="0.2">
      <c r="A15" s="3" t="s">
        <v>24</v>
      </c>
      <c r="C15" s="7">
        <v>-26000</v>
      </c>
      <c r="D15" s="7">
        <v>-23000</v>
      </c>
      <c r="E15" s="7">
        <v>894000</v>
      </c>
      <c r="F15" s="7">
        <v>1509000</v>
      </c>
      <c r="G15" s="7">
        <v>1556000</v>
      </c>
      <c r="H15" s="7">
        <v>1594000</v>
      </c>
      <c r="I15" s="7">
        <v>1527000</v>
      </c>
      <c r="J15" s="7">
        <v>1153000</v>
      </c>
      <c r="K15" s="7">
        <v>734000</v>
      </c>
      <c r="L15" s="7">
        <v>455000</v>
      </c>
      <c r="M15" s="7">
        <v>-12000</v>
      </c>
    </row>
    <row r="16" spans="1:13" ht="17.45" customHeight="1" x14ac:dyDescent="0.2">
      <c r="A16" s="3" t="s">
        <v>25</v>
      </c>
      <c r="C16" s="5">
        <v>18000</v>
      </c>
      <c r="D16" s="5">
        <v>-438000</v>
      </c>
      <c r="E16" s="5">
        <v>-185000</v>
      </c>
      <c r="F16" s="5">
        <v>-325000</v>
      </c>
      <c r="G16" s="5">
        <v>-214000</v>
      </c>
      <c r="H16" s="5">
        <v>-122000</v>
      </c>
      <c r="I16" s="5">
        <v>-240000</v>
      </c>
      <c r="J16" s="5">
        <v>-104000</v>
      </c>
      <c r="K16" s="5">
        <v>-960000</v>
      </c>
      <c r="L16" s="5">
        <v>-298000</v>
      </c>
      <c r="M16" s="5">
        <v>-561000</v>
      </c>
    </row>
    <row r="17" spans="1:13" ht="17.45" customHeight="1" x14ac:dyDescent="0.2">
      <c r="A17" s="3" t="s">
        <v>26</v>
      </c>
      <c r="C17" s="6">
        <f t="shared" ref="C17:L17" si="3">C14+C15+C16</f>
        <v>-15457000</v>
      </c>
      <c r="D17" s="6">
        <f t="shared" si="3"/>
        <v>-16906000</v>
      </c>
      <c r="E17" s="6">
        <f t="shared" si="3"/>
        <v>-20387000</v>
      </c>
      <c r="F17" s="6">
        <f t="shared" si="3"/>
        <v>-18407000</v>
      </c>
      <c r="G17" s="6">
        <f t="shared" si="3"/>
        <v>-21343000</v>
      </c>
      <c r="H17" s="6">
        <f t="shared" si="3"/>
        <v>-20762000</v>
      </c>
      <c r="I17" s="6">
        <f t="shared" si="3"/>
        <v>-17040000</v>
      </c>
      <c r="J17" s="6">
        <f t="shared" si="3"/>
        <v>-26504000</v>
      </c>
      <c r="K17" s="6">
        <f t="shared" si="3"/>
        <v>-21898000</v>
      </c>
      <c r="L17" s="6">
        <f t="shared" si="3"/>
        <v>-10408000</v>
      </c>
      <c r="M17" s="6">
        <v>-4038000</v>
      </c>
    </row>
    <row r="18" spans="1:13" ht="17.45" customHeight="1" x14ac:dyDescent="0.2">
      <c r="A18" s="3" t="s">
        <v>27</v>
      </c>
      <c r="C18" s="5">
        <v>431000</v>
      </c>
      <c r="D18" s="5">
        <v>244000</v>
      </c>
      <c r="E18" s="5">
        <v>482000</v>
      </c>
      <c r="F18" s="5">
        <v>1207000</v>
      </c>
      <c r="G18" s="5">
        <v>97000</v>
      </c>
      <c r="H18" s="5">
        <v>866000</v>
      </c>
      <c r="I18" s="5">
        <v>600000</v>
      </c>
      <c r="J18" s="5">
        <v>11801000</v>
      </c>
      <c r="K18" s="5">
        <v>1079000</v>
      </c>
      <c r="L18" s="5">
        <v>1552000</v>
      </c>
      <c r="M18" s="5">
        <v>1820000</v>
      </c>
    </row>
    <row r="19" spans="1:13" ht="17.45" customHeight="1" x14ac:dyDescent="0.2">
      <c r="A19" s="3" t="s">
        <v>28</v>
      </c>
      <c r="C19" s="6">
        <f t="shared" ref="C19:L19" si="4">C17-C18</f>
        <v>-15888000</v>
      </c>
      <c r="D19" s="6">
        <f t="shared" si="4"/>
        <v>-17150000</v>
      </c>
      <c r="E19" s="6">
        <f t="shared" si="4"/>
        <v>-20869000</v>
      </c>
      <c r="F19" s="6">
        <f t="shared" si="4"/>
        <v>-19614000</v>
      </c>
      <c r="G19" s="6">
        <f t="shared" si="4"/>
        <v>-21440000</v>
      </c>
      <c r="H19" s="6">
        <f t="shared" si="4"/>
        <v>-21628000</v>
      </c>
      <c r="I19" s="6">
        <f t="shared" si="4"/>
        <v>-17640000</v>
      </c>
      <c r="J19" s="6">
        <f t="shared" si="4"/>
        <v>-38305000</v>
      </c>
      <c r="K19" s="6">
        <f t="shared" si="4"/>
        <v>-22977000</v>
      </c>
      <c r="L19" s="6">
        <f t="shared" si="4"/>
        <v>-11960000</v>
      </c>
      <c r="M19" s="6">
        <v>-5858000</v>
      </c>
    </row>
    <row r="20" spans="1:13" ht="27.6" customHeight="1" x14ac:dyDescent="0.2">
      <c r="A20" s="3" t="s">
        <v>29</v>
      </c>
      <c r="C20" s="5">
        <v>-188000</v>
      </c>
      <c r="D20" s="5">
        <v>-191000</v>
      </c>
      <c r="E20" s="5">
        <v>-55000</v>
      </c>
      <c r="F20" s="5">
        <v>0</v>
      </c>
      <c r="G20" s="5">
        <v>0</v>
      </c>
      <c r="H20" s="5">
        <v>0</v>
      </c>
      <c r="I20" s="5">
        <v>0</v>
      </c>
      <c r="J20" s="5">
        <v>0</v>
      </c>
      <c r="K20" s="5">
        <v>0</v>
      </c>
      <c r="L20" s="5">
        <v>0</v>
      </c>
      <c r="M20" s="5">
        <v>0</v>
      </c>
    </row>
    <row r="21" spans="1:13" ht="17.45" customHeight="1" x14ac:dyDescent="0.2">
      <c r="A21" s="3" t="s">
        <v>30</v>
      </c>
      <c r="C21" s="9">
        <f t="shared" ref="C21:L21" si="5">C19+C20</f>
        <v>-16076000</v>
      </c>
      <c r="D21" s="9">
        <f t="shared" si="5"/>
        <v>-17341000</v>
      </c>
      <c r="E21" s="9">
        <f t="shared" si="5"/>
        <v>-20924000</v>
      </c>
      <c r="F21" s="9">
        <f t="shared" si="5"/>
        <v>-19614000</v>
      </c>
      <c r="G21" s="9">
        <f t="shared" si="5"/>
        <v>-21440000</v>
      </c>
      <c r="H21" s="9">
        <f t="shared" si="5"/>
        <v>-21628000</v>
      </c>
      <c r="I21" s="9">
        <f t="shared" si="5"/>
        <v>-17640000</v>
      </c>
      <c r="J21" s="9">
        <f t="shared" si="5"/>
        <v>-38305000</v>
      </c>
      <c r="K21" s="9">
        <f t="shared" si="5"/>
        <v>-22977000</v>
      </c>
      <c r="L21" s="9">
        <f t="shared" si="5"/>
        <v>-11960000</v>
      </c>
      <c r="M21" s="9">
        <v>-5858000</v>
      </c>
    </row>
    <row r="22" spans="1:13" ht="17.45" customHeight="1" x14ac:dyDescent="0.2">
      <c r="C22" s="10"/>
      <c r="D22" s="10"/>
      <c r="E22" s="10"/>
      <c r="F22" s="10"/>
      <c r="G22" s="10"/>
      <c r="H22" s="10"/>
      <c r="I22" s="10"/>
      <c r="J22" s="10"/>
      <c r="K22" s="10"/>
      <c r="L22" s="10"/>
      <c r="M22" s="10"/>
    </row>
    <row r="23" spans="1:13" ht="27.6" customHeight="1" x14ac:dyDescent="0.2">
      <c r="A23" s="3" t="s">
        <v>31</v>
      </c>
      <c r="C23" s="11">
        <v>-680</v>
      </c>
      <c r="D23" s="11">
        <v>-730</v>
      </c>
      <c r="E23" s="12">
        <v>-0.28000000000000003</v>
      </c>
      <c r="F23" s="12">
        <v>-0.21</v>
      </c>
      <c r="G23" s="12">
        <v>-0.23</v>
      </c>
      <c r="H23" s="12">
        <v>-0.23</v>
      </c>
      <c r="I23" s="12">
        <v>-0.18</v>
      </c>
      <c r="J23" s="12">
        <v>-0.39</v>
      </c>
      <c r="K23" s="12">
        <v>-0.23</v>
      </c>
      <c r="L23" s="12">
        <v>-0.12</v>
      </c>
      <c r="M23" s="12">
        <v>-0.06</v>
      </c>
    </row>
    <row r="24" spans="1:13" ht="17.45" customHeight="1" x14ac:dyDescent="0.2">
      <c r="L24" s="3"/>
    </row>
    <row r="25" spans="1:13" ht="27" customHeight="1" x14ac:dyDescent="0.2">
      <c r="A25" s="3" t="s">
        <v>32</v>
      </c>
      <c r="C25" s="7">
        <v>23495000</v>
      </c>
      <c r="D25" s="7">
        <v>23750000</v>
      </c>
      <c r="E25" s="7">
        <v>74261000</v>
      </c>
      <c r="F25" s="7">
        <v>92187000</v>
      </c>
      <c r="G25" s="13">
        <v>93738</v>
      </c>
      <c r="H25" s="7">
        <v>95820000</v>
      </c>
      <c r="I25" s="7">
        <v>96709000</v>
      </c>
      <c r="J25" s="7">
        <v>97738000</v>
      </c>
      <c r="K25" s="7">
        <v>98855000</v>
      </c>
      <c r="L25" s="7">
        <v>100209000</v>
      </c>
      <c r="M25" s="7">
        <v>101736000</v>
      </c>
    </row>
    <row r="26" spans="1:13" ht="14.1" customHeight="1" x14ac:dyDescent="0.2">
      <c r="A26" s="14" t="s">
        <v>33</v>
      </c>
    </row>
    <row r="27" spans="1:13" ht="17.45" customHeight="1" x14ac:dyDescent="0.2">
      <c r="A27" s="41" t="s">
        <v>34</v>
      </c>
      <c r="B27" s="40"/>
      <c r="C27" s="40"/>
      <c r="D27" s="40"/>
      <c r="E27" s="40"/>
      <c r="F27" s="40"/>
      <c r="G27" s="40"/>
      <c r="H27" s="40"/>
      <c r="I27" s="40"/>
      <c r="J27" s="40"/>
      <c r="K27" s="40"/>
      <c r="L27" s="40"/>
      <c r="M27" s="40"/>
    </row>
    <row r="28" spans="1:13" ht="17.45" customHeight="1" x14ac:dyDescent="0.2">
      <c r="C28" s="2" t="s">
        <v>4</v>
      </c>
      <c r="D28" s="2" t="s">
        <v>5</v>
      </c>
      <c r="E28" s="2" t="s">
        <v>10</v>
      </c>
      <c r="F28" s="2" t="s">
        <v>11</v>
      </c>
      <c r="G28" s="2" t="s">
        <v>8</v>
      </c>
      <c r="H28" s="2" t="s">
        <v>9</v>
      </c>
      <c r="I28" s="2" t="s">
        <v>10</v>
      </c>
      <c r="J28" s="2" t="s">
        <v>11</v>
      </c>
      <c r="K28" s="2" t="s">
        <v>12</v>
      </c>
      <c r="L28" s="2" t="s">
        <v>13</v>
      </c>
      <c r="M28" s="2" t="s">
        <v>14</v>
      </c>
    </row>
    <row r="29" spans="1:13" ht="17.45" customHeight="1" x14ac:dyDescent="0.2">
      <c r="A29" s="3" t="s">
        <v>35</v>
      </c>
      <c r="C29" s="4">
        <v>77000</v>
      </c>
      <c r="D29" s="4">
        <v>114000</v>
      </c>
      <c r="E29" s="4">
        <v>692000</v>
      </c>
      <c r="F29" s="4">
        <v>824000</v>
      </c>
      <c r="G29" s="4">
        <v>652000</v>
      </c>
      <c r="H29" s="4">
        <v>742000</v>
      </c>
      <c r="I29" s="4">
        <v>694000</v>
      </c>
      <c r="J29" s="4">
        <v>729000</v>
      </c>
      <c r="K29" s="4">
        <v>747000</v>
      </c>
      <c r="L29" s="4">
        <v>830000</v>
      </c>
      <c r="M29" s="4">
        <v>826000</v>
      </c>
    </row>
    <row r="30" spans="1:13" ht="17.45" customHeight="1" x14ac:dyDescent="0.2">
      <c r="A30" s="3" t="s">
        <v>36</v>
      </c>
      <c r="C30" s="7">
        <v>602000</v>
      </c>
      <c r="D30" s="7">
        <v>675000</v>
      </c>
      <c r="E30" s="7">
        <v>2707000</v>
      </c>
      <c r="F30" s="7">
        <v>2927000</v>
      </c>
      <c r="G30" s="7">
        <v>3366000</v>
      </c>
      <c r="H30" s="7">
        <v>4215000</v>
      </c>
      <c r="I30" s="7">
        <v>3521000</v>
      </c>
      <c r="J30" s="7">
        <v>4930000</v>
      </c>
      <c r="K30" s="7">
        <v>4496000</v>
      </c>
      <c r="L30" s="7">
        <v>5375000</v>
      </c>
      <c r="M30" s="7">
        <v>4806000</v>
      </c>
    </row>
    <row r="31" spans="1:13" ht="17.45" customHeight="1" x14ac:dyDescent="0.2">
      <c r="A31" s="3" t="s">
        <v>37</v>
      </c>
      <c r="C31" s="7">
        <v>527000</v>
      </c>
      <c r="D31" s="7">
        <v>640000</v>
      </c>
      <c r="E31" s="7">
        <v>2427000</v>
      </c>
      <c r="F31" s="7">
        <v>2210000</v>
      </c>
      <c r="G31" s="7">
        <v>2030000</v>
      </c>
      <c r="H31" s="7">
        <v>2441000</v>
      </c>
      <c r="I31" s="7">
        <v>2124000</v>
      </c>
      <c r="J31" s="7">
        <v>2316000</v>
      </c>
      <c r="K31" s="7">
        <v>2948000</v>
      </c>
      <c r="L31" s="7">
        <v>3893000</v>
      </c>
      <c r="M31" s="7">
        <v>3953000</v>
      </c>
    </row>
    <row r="32" spans="1:13" ht="17.45" customHeight="1" x14ac:dyDescent="0.2">
      <c r="A32" s="3" t="s">
        <v>38</v>
      </c>
      <c r="C32" s="5">
        <v>1193000</v>
      </c>
      <c r="D32" s="5">
        <v>1595000</v>
      </c>
      <c r="E32" s="5">
        <v>2957000</v>
      </c>
      <c r="F32" s="5">
        <v>2708000</v>
      </c>
      <c r="G32" s="5">
        <v>3271000</v>
      </c>
      <c r="H32" s="5">
        <v>3975000</v>
      </c>
      <c r="I32" s="5">
        <v>4160000</v>
      </c>
      <c r="J32" s="5">
        <v>4277000</v>
      </c>
      <c r="K32" s="5">
        <v>4844000</v>
      </c>
      <c r="L32" s="5">
        <v>5568000</v>
      </c>
      <c r="M32" s="5">
        <v>5715000</v>
      </c>
    </row>
    <row r="33" spans="1:13" ht="17.45" customHeight="1" x14ac:dyDescent="0.2">
      <c r="A33" s="3" t="s">
        <v>39</v>
      </c>
      <c r="C33" s="9">
        <v>2399000</v>
      </c>
      <c r="D33" s="9">
        <v>3024000</v>
      </c>
      <c r="E33" s="9">
        <v>8783000</v>
      </c>
      <c r="F33" s="9">
        <v>8669000</v>
      </c>
      <c r="G33" s="9">
        <v>9319000</v>
      </c>
      <c r="H33" s="9">
        <v>11373000</v>
      </c>
      <c r="I33" s="9">
        <v>10499000</v>
      </c>
      <c r="J33" s="9">
        <v>12252000</v>
      </c>
      <c r="K33" s="9">
        <v>13035000</v>
      </c>
      <c r="L33" s="9">
        <v>15666000</v>
      </c>
      <c r="M33" s="9">
        <v>15300000</v>
      </c>
    </row>
    <row r="34" spans="1:13" ht="16.7" customHeight="1" thickTop="1" x14ac:dyDescent="0.2">
      <c r="C34" s="15"/>
      <c r="D34" s="15"/>
      <c r="E34" s="15"/>
      <c r="F34" s="15"/>
      <c r="G34" s="15"/>
      <c r="H34" s="15"/>
      <c r="I34" s="15"/>
      <c r="J34" s="15"/>
      <c r="K34" s="15"/>
      <c r="L34" s="15"/>
      <c r="M34" s="15"/>
    </row>
    <row r="35" spans="1:13" ht="16.7" customHeight="1" x14ac:dyDescent="0.2"/>
    <row r="36" spans="1:13" ht="16.7" customHeight="1" x14ac:dyDescent="0.2"/>
    <row r="37" spans="1:13" ht="16.7" customHeight="1" x14ac:dyDescent="0.2"/>
    <row r="38" spans="1:13" ht="16.7" customHeight="1" x14ac:dyDescent="0.2"/>
    <row r="39" spans="1:13" ht="16.7" customHeight="1" x14ac:dyDescent="0.2"/>
    <row r="40" spans="1:13" ht="16.7" customHeight="1" x14ac:dyDescent="0.2"/>
    <row r="41" spans="1:13" ht="16.7" customHeight="1" x14ac:dyDescent="0.2"/>
    <row r="42" spans="1:13" ht="16.7" customHeight="1" x14ac:dyDescent="0.2"/>
    <row r="43" spans="1:13" ht="16.7" customHeight="1" x14ac:dyDescent="0.2"/>
    <row r="44" spans="1:13" ht="16.7" customHeight="1" x14ac:dyDescent="0.2"/>
    <row r="45" spans="1:13" ht="16.7" customHeight="1" x14ac:dyDescent="0.2"/>
    <row r="46" spans="1:13" ht="16.7" customHeight="1" x14ac:dyDescent="0.2"/>
    <row r="47" spans="1:13" ht="16.7" customHeight="1" x14ac:dyDescent="0.2"/>
    <row r="48" spans="1:13"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sheetData>
  <mergeCells count="4">
    <mergeCell ref="A3:M3"/>
    <mergeCell ref="A2:M2"/>
    <mergeCell ref="A1:M1"/>
    <mergeCell ref="A27:M27"/>
  </mergeCells>
  <pageMargins left="0.75" right="0.75" top="1" bottom="1" header="0.5" footer="0.5"/>
  <pageSetup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showRuler="0" topLeftCell="A10" workbookViewId="0">
      <selection activeCell="G34" sqref="A32:G34"/>
    </sheetView>
  </sheetViews>
  <sheetFormatPr defaultColWidth="13.7109375" defaultRowHeight="12.75" x14ac:dyDescent="0.2"/>
  <cols>
    <col min="1" max="1" width="66" customWidth="1"/>
    <col min="2" max="2" width="17.42578125" hidden="1" customWidth="1"/>
    <col min="3" max="13" width="18.28515625" customWidth="1"/>
    <col min="14" max="24" width="20.140625" customWidth="1"/>
  </cols>
  <sheetData>
    <row r="1" spans="1:24" ht="17.45" customHeight="1" x14ac:dyDescent="0.2">
      <c r="A1" s="39" t="s">
        <v>0</v>
      </c>
      <c r="B1" s="39"/>
      <c r="C1" s="39"/>
      <c r="D1" s="39"/>
      <c r="E1" s="39"/>
      <c r="F1" s="39"/>
      <c r="G1" s="39"/>
      <c r="H1" s="39"/>
      <c r="I1" s="39"/>
      <c r="J1" s="39"/>
      <c r="K1" s="39"/>
      <c r="L1" s="39"/>
      <c r="M1" s="39"/>
      <c r="N1" s="37"/>
      <c r="O1" s="37"/>
      <c r="P1" s="37"/>
      <c r="Q1" s="37"/>
      <c r="R1" s="37"/>
      <c r="S1" s="37"/>
      <c r="T1" s="37"/>
      <c r="U1" s="37"/>
      <c r="V1" s="37"/>
      <c r="W1" s="37"/>
      <c r="X1" s="37"/>
    </row>
    <row r="2" spans="1:24" ht="17.45" customHeight="1" x14ac:dyDescent="0.2">
      <c r="A2" s="39" t="s">
        <v>40</v>
      </c>
      <c r="B2" s="39"/>
      <c r="C2" s="39"/>
      <c r="D2" s="39"/>
      <c r="E2" s="39"/>
      <c r="F2" s="39"/>
      <c r="G2" s="39"/>
      <c r="H2" s="39"/>
      <c r="I2" s="39"/>
      <c r="J2" s="39"/>
      <c r="K2" s="39"/>
      <c r="L2" s="39"/>
      <c r="M2" s="39"/>
      <c r="N2" s="37"/>
      <c r="O2" s="37"/>
      <c r="P2" s="37"/>
      <c r="Q2" s="37"/>
      <c r="R2" s="37"/>
      <c r="S2" s="37"/>
      <c r="T2" s="37"/>
      <c r="U2" s="37"/>
      <c r="V2" s="37"/>
      <c r="W2" s="37"/>
      <c r="X2" s="37"/>
    </row>
    <row r="3" spans="1:24" ht="17.45" customHeight="1" x14ac:dyDescent="0.2">
      <c r="A3" s="39" t="s">
        <v>2</v>
      </c>
      <c r="B3" s="39"/>
      <c r="C3" s="39"/>
      <c r="D3" s="39"/>
      <c r="E3" s="39"/>
      <c r="F3" s="39"/>
      <c r="G3" s="39"/>
      <c r="H3" s="39"/>
      <c r="I3" s="39"/>
      <c r="J3" s="39"/>
      <c r="K3" s="39"/>
      <c r="L3" s="39"/>
      <c r="M3" s="39"/>
      <c r="N3" s="37"/>
      <c r="O3" s="37"/>
      <c r="P3" s="37"/>
      <c r="Q3" s="37"/>
      <c r="R3" s="37"/>
      <c r="S3" s="37"/>
      <c r="T3" s="37"/>
      <c r="U3" s="37"/>
      <c r="V3" s="37"/>
      <c r="W3" s="37"/>
      <c r="X3" s="37"/>
    </row>
    <row r="4" spans="1:24" ht="17.45" customHeight="1" x14ac:dyDescent="0.2"/>
    <row r="5" spans="1:24" ht="17.45" customHeight="1" x14ac:dyDescent="0.2">
      <c r="A5" s="1" t="s">
        <v>3</v>
      </c>
      <c r="B5" s="1"/>
      <c r="C5" s="16" t="s">
        <v>4</v>
      </c>
      <c r="D5" s="16" t="s">
        <v>5</v>
      </c>
      <c r="E5" s="16" t="s">
        <v>6</v>
      </c>
      <c r="F5" s="16" t="s">
        <v>7</v>
      </c>
      <c r="G5" s="16" t="s">
        <v>8</v>
      </c>
      <c r="H5" s="16" t="s">
        <v>9</v>
      </c>
      <c r="I5" s="16" t="s">
        <v>10</v>
      </c>
      <c r="J5" s="16" t="s">
        <v>11</v>
      </c>
      <c r="K5" s="16" t="s">
        <v>12</v>
      </c>
      <c r="L5" s="16" t="s">
        <v>13</v>
      </c>
      <c r="M5" s="16" t="s">
        <v>14</v>
      </c>
    </row>
    <row r="6" spans="1:24" ht="17.45" customHeight="1" x14ac:dyDescent="0.2">
      <c r="A6" s="3" t="s">
        <v>15</v>
      </c>
      <c r="B6" s="3"/>
      <c r="C6" s="4">
        <v>59107000</v>
      </c>
      <c r="D6" s="4">
        <v>63592000</v>
      </c>
      <c r="E6" s="4">
        <v>69440000</v>
      </c>
      <c r="F6" s="4">
        <v>75221000</v>
      </c>
      <c r="G6" s="4">
        <v>80301000</v>
      </c>
      <c r="H6" s="4">
        <v>85384000</v>
      </c>
      <c r="I6" s="4">
        <v>91852000</v>
      </c>
      <c r="J6" s="4">
        <v>97049000</v>
      </c>
      <c r="K6" s="4">
        <v>102648000</v>
      </c>
      <c r="L6" s="4">
        <v>107209000</v>
      </c>
      <c r="M6" s="4">
        <v>112282000</v>
      </c>
    </row>
    <row r="7" spans="1:24" ht="17.45" customHeight="1" x14ac:dyDescent="0.2">
      <c r="A7" s="3" t="s">
        <v>41</v>
      </c>
      <c r="B7" s="3"/>
      <c r="C7" s="5">
        <v>8500000</v>
      </c>
      <c r="D7" s="5">
        <v>9614000</v>
      </c>
      <c r="E7" s="17">
        <f>E6-E8</f>
        <v>11318000</v>
      </c>
      <c r="F7" s="17">
        <f>F6-F8</f>
        <v>11425000</v>
      </c>
      <c r="G7" s="17">
        <v>12423000</v>
      </c>
      <c r="H7" s="17">
        <v>13025000</v>
      </c>
      <c r="I7" s="17">
        <v>14426000</v>
      </c>
      <c r="J7" s="17">
        <v>17507000</v>
      </c>
      <c r="K7" s="17">
        <v>17375000</v>
      </c>
      <c r="L7" s="17">
        <v>17734000</v>
      </c>
      <c r="M7" s="17">
        <v>17989000</v>
      </c>
    </row>
    <row r="8" spans="1:24" ht="17.45" customHeight="1" x14ac:dyDescent="0.2">
      <c r="A8" s="3" t="s">
        <v>42</v>
      </c>
      <c r="B8" s="3"/>
      <c r="C8" s="6">
        <v>50607000</v>
      </c>
      <c r="D8" s="6">
        <v>53978000</v>
      </c>
      <c r="E8" s="6">
        <v>58122000</v>
      </c>
      <c r="F8" s="6">
        <v>63796000</v>
      </c>
      <c r="G8" s="6">
        <v>67878000</v>
      </c>
      <c r="H8" s="6">
        <v>72359000</v>
      </c>
      <c r="I8" s="6">
        <v>77426000</v>
      </c>
      <c r="J8" s="6">
        <v>79542000</v>
      </c>
      <c r="K8" s="6">
        <v>85273000</v>
      </c>
      <c r="L8" s="6">
        <f>L6-L7</f>
        <v>89475000</v>
      </c>
      <c r="M8" s="6">
        <f>M6-M7</f>
        <v>94293000</v>
      </c>
    </row>
    <row r="9" spans="1:24" ht="17.45" customHeight="1" x14ac:dyDescent="0.2">
      <c r="A9" s="3" t="s">
        <v>43</v>
      </c>
      <c r="B9" s="3"/>
      <c r="L9" s="3"/>
    </row>
    <row r="10" spans="1:24" ht="17.45" customHeight="1" x14ac:dyDescent="0.2">
      <c r="A10" s="18" t="s">
        <v>44</v>
      </c>
      <c r="B10" s="18"/>
      <c r="C10" s="7">
        <v>38986000</v>
      </c>
      <c r="D10" s="7">
        <v>41151000</v>
      </c>
      <c r="E10" s="7">
        <v>41843000</v>
      </c>
      <c r="F10" s="7">
        <v>44453000</v>
      </c>
      <c r="G10" s="7">
        <v>49323000</v>
      </c>
      <c r="H10" s="7">
        <v>51800000</v>
      </c>
      <c r="I10" s="7">
        <v>53178000</v>
      </c>
      <c r="J10" s="7">
        <v>57702000</v>
      </c>
      <c r="K10" s="7">
        <v>55359000</v>
      </c>
      <c r="L10" s="7">
        <v>50068000</v>
      </c>
      <c r="M10" s="7">
        <v>48239000</v>
      </c>
    </row>
    <row r="11" spans="1:24" ht="17.45" customHeight="1" x14ac:dyDescent="0.2">
      <c r="A11" s="18" t="s">
        <v>45</v>
      </c>
      <c r="B11" s="18"/>
      <c r="C11" s="7">
        <v>16658000</v>
      </c>
      <c r="D11" s="7">
        <v>17151000</v>
      </c>
      <c r="E11" s="7">
        <v>18126000</v>
      </c>
      <c r="F11" s="7">
        <v>18959000</v>
      </c>
      <c r="G11" s="7">
        <v>19905000</v>
      </c>
      <c r="H11" s="7">
        <v>19257000</v>
      </c>
      <c r="I11" s="7">
        <v>18639000</v>
      </c>
      <c r="J11" s="7">
        <v>20352000</v>
      </c>
      <c r="K11" s="7">
        <v>23883000</v>
      </c>
      <c r="L11" s="7">
        <v>21417000</v>
      </c>
      <c r="M11" s="7">
        <v>21175000</v>
      </c>
    </row>
    <row r="12" spans="1:24" ht="17.45" customHeight="1" x14ac:dyDescent="0.2">
      <c r="A12" s="18" t="s">
        <v>46</v>
      </c>
      <c r="B12" s="18"/>
      <c r="C12" s="5">
        <v>7862000</v>
      </c>
      <c r="D12" s="5">
        <v>8946000</v>
      </c>
      <c r="E12" s="5">
        <v>10315000</v>
      </c>
      <c r="F12" s="5">
        <v>11156000</v>
      </c>
      <c r="G12" s="5">
        <v>11865000</v>
      </c>
      <c r="H12" s="5">
        <v>12012000</v>
      </c>
      <c r="I12" s="5">
        <v>13312000</v>
      </c>
      <c r="J12" s="5">
        <v>12626000</v>
      </c>
      <c r="K12" s="5">
        <v>13750000</v>
      </c>
      <c r="L12" s="5">
        <v>12311000</v>
      </c>
      <c r="M12" s="5">
        <v>12465000</v>
      </c>
    </row>
    <row r="13" spans="1:24" ht="17.45" customHeight="1" x14ac:dyDescent="0.2">
      <c r="A13" s="3" t="s">
        <v>47</v>
      </c>
      <c r="B13" s="3"/>
      <c r="C13" s="6">
        <v>63506000</v>
      </c>
      <c r="D13" s="6">
        <v>67248000</v>
      </c>
      <c r="E13" s="6">
        <f t="shared" ref="E13:K13" si="0">E10+E11+E12</f>
        <v>70284000</v>
      </c>
      <c r="F13" s="6">
        <f t="shared" si="0"/>
        <v>74568000</v>
      </c>
      <c r="G13" s="6">
        <f t="shared" si="0"/>
        <v>81093000</v>
      </c>
      <c r="H13" s="6">
        <f t="shared" si="0"/>
        <v>83069000</v>
      </c>
      <c r="I13" s="6">
        <f t="shared" si="0"/>
        <v>85129000</v>
      </c>
      <c r="J13" s="6">
        <f t="shared" si="0"/>
        <v>90680000</v>
      </c>
      <c r="K13" s="6">
        <f t="shared" si="0"/>
        <v>92992000</v>
      </c>
      <c r="L13" s="6">
        <f>SUM(L10:L12)</f>
        <v>83796000</v>
      </c>
      <c r="M13" s="6">
        <f>SUM(M10:M12)</f>
        <v>81879000</v>
      </c>
    </row>
    <row r="14" spans="1:24" ht="17.45" customHeight="1" x14ac:dyDescent="0.2">
      <c r="A14" s="3" t="s">
        <v>48</v>
      </c>
      <c r="B14" s="3"/>
      <c r="C14" s="7">
        <v>-12899000</v>
      </c>
      <c r="D14" s="7">
        <v>-13270000</v>
      </c>
      <c r="E14" s="7">
        <v>-12162000</v>
      </c>
      <c r="F14" s="7">
        <v>-10772000</v>
      </c>
      <c r="G14" s="7">
        <v>-13215000</v>
      </c>
      <c r="H14" s="7">
        <v>-10710000</v>
      </c>
      <c r="I14" s="7">
        <v>-7703000</v>
      </c>
      <c r="J14" s="7">
        <v>-11138000</v>
      </c>
      <c r="K14" s="7">
        <v>-7719000</v>
      </c>
      <c r="L14" s="7">
        <v>5679000</v>
      </c>
      <c r="M14" s="7">
        <v>12414000</v>
      </c>
    </row>
    <row r="15" spans="1:24" ht="17.45" customHeight="1" x14ac:dyDescent="0.2">
      <c r="A15" s="3" t="s">
        <v>24</v>
      </c>
      <c r="B15" s="3"/>
      <c r="C15" s="7">
        <v>-26000</v>
      </c>
      <c r="D15" s="7">
        <v>-23000</v>
      </c>
      <c r="E15" s="7">
        <v>894000</v>
      </c>
      <c r="F15" s="7">
        <v>1509000</v>
      </c>
      <c r="G15" s="7">
        <v>1556000</v>
      </c>
      <c r="H15" s="7">
        <v>1594000</v>
      </c>
      <c r="I15" s="7">
        <v>1527000</v>
      </c>
      <c r="J15" s="7">
        <v>1153000</v>
      </c>
      <c r="K15" s="7">
        <v>734000</v>
      </c>
      <c r="L15" s="7">
        <v>455000</v>
      </c>
      <c r="M15" s="7">
        <v>-12000</v>
      </c>
    </row>
    <row r="16" spans="1:24" ht="17.45" customHeight="1" x14ac:dyDescent="0.2">
      <c r="A16" s="3" t="s">
        <v>25</v>
      </c>
      <c r="B16" s="3"/>
      <c r="C16" s="5">
        <v>18000</v>
      </c>
      <c r="D16" s="5">
        <v>-438000</v>
      </c>
      <c r="E16" s="5">
        <v>-185000</v>
      </c>
      <c r="F16" s="5">
        <v>-325000</v>
      </c>
      <c r="G16" s="5">
        <v>-214000</v>
      </c>
      <c r="H16" s="5">
        <v>-122000</v>
      </c>
      <c r="I16" s="5">
        <v>-240000</v>
      </c>
      <c r="J16" s="5">
        <v>-104000</v>
      </c>
      <c r="K16" s="5">
        <v>-960000</v>
      </c>
      <c r="L16" s="5">
        <v>-298000</v>
      </c>
      <c r="M16" s="5">
        <v>-561000</v>
      </c>
    </row>
    <row r="17" spans="1:13" ht="17.45" customHeight="1" x14ac:dyDescent="0.2">
      <c r="A17" s="3" t="s">
        <v>49</v>
      </c>
      <c r="B17" s="3"/>
      <c r="C17" s="6">
        <f t="shared" ref="C17:L17" si="1">C14+C15+C16</f>
        <v>-12907000</v>
      </c>
      <c r="D17" s="6">
        <f t="shared" si="1"/>
        <v>-13731000</v>
      </c>
      <c r="E17" s="6">
        <f t="shared" si="1"/>
        <v>-11453000</v>
      </c>
      <c r="F17" s="6">
        <f t="shared" si="1"/>
        <v>-9588000</v>
      </c>
      <c r="G17" s="6">
        <f t="shared" si="1"/>
        <v>-11873000</v>
      </c>
      <c r="H17" s="6">
        <f t="shared" si="1"/>
        <v>-9238000</v>
      </c>
      <c r="I17" s="6">
        <f t="shared" si="1"/>
        <v>-6416000</v>
      </c>
      <c r="J17" s="6">
        <f t="shared" si="1"/>
        <v>-10089000</v>
      </c>
      <c r="K17" s="6">
        <f t="shared" si="1"/>
        <v>-7945000</v>
      </c>
      <c r="L17" s="6">
        <f t="shared" si="1"/>
        <v>5836000</v>
      </c>
      <c r="M17" s="6">
        <f>M14+M15+M16</f>
        <v>11841000</v>
      </c>
    </row>
    <row r="18" spans="1:13" ht="17.45" customHeight="1" x14ac:dyDescent="0.2">
      <c r="A18" s="3" t="s">
        <v>50</v>
      </c>
      <c r="B18" s="3"/>
      <c r="C18" s="5">
        <v>454000</v>
      </c>
      <c r="D18" s="5">
        <v>269000</v>
      </c>
      <c r="E18" s="5">
        <v>572000</v>
      </c>
      <c r="F18" s="5">
        <v>1287000</v>
      </c>
      <c r="G18" s="17">
        <v>746000</v>
      </c>
      <c r="H18" s="17">
        <v>745000</v>
      </c>
      <c r="I18" s="17">
        <v>327000</v>
      </c>
      <c r="J18" s="17">
        <v>1059000</v>
      </c>
      <c r="K18" s="17">
        <v>881000</v>
      </c>
      <c r="L18" s="17">
        <v>1115000</v>
      </c>
      <c r="M18" s="17">
        <v>1323000</v>
      </c>
    </row>
    <row r="19" spans="1:13" ht="17.45" customHeight="1" x14ac:dyDescent="0.2">
      <c r="A19" s="3" t="s">
        <v>51</v>
      </c>
      <c r="B19" s="3"/>
      <c r="C19" s="19">
        <f t="shared" ref="C19:L19" si="2">C17-C18</f>
        <v>-13361000</v>
      </c>
      <c r="D19" s="19">
        <f t="shared" si="2"/>
        <v>-14000000</v>
      </c>
      <c r="E19" s="19">
        <f t="shared" si="2"/>
        <v>-12025000</v>
      </c>
      <c r="F19" s="19">
        <f t="shared" si="2"/>
        <v>-10875000</v>
      </c>
      <c r="G19" s="19">
        <f t="shared" si="2"/>
        <v>-12619000</v>
      </c>
      <c r="H19" s="19">
        <f t="shared" si="2"/>
        <v>-9983000</v>
      </c>
      <c r="I19" s="19">
        <f t="shared" si="2"/>
        <v>-6743000</v>
      </c>
      <c r="J19" s="19">
        <f t="shared" si="2"/>
        <v>-11148000</v>
      </c>
      <c r="K19" s="19">
        <f t="shared" si="2"/>
        <v>-8826000</v>
      </c>
      <c r="L19" s="19">
        <f t="shared" si="2"/>
        <v>4721000</v>
      </c>
      <c r="M19" s="19">
        <f>M17-M18</f>
        <v>10518000</v>
      </c>
    </row>
    <row r="20" spans="1:13" ht="17.45" customHeight="1" x14ac:dyDescent="0.2">
      <c r="C20" s="10"/>
      <c r="D20" s="10"/>
      <c r="E20" s="10"/>
      <c r="F20" s="10"/>
      <c r="G20" s="10"/>
      <c r="H20" s="10"/>
      <c r="I20" s="10"/>
      <c r="J20" s="10"/>
      <c r="K20" s="10"/>
      <c r="L20" s="10"/>
      <c r="M20" s="10"/>
    </row>
    <row r="21" spans="1:13" ht="17.45" customHeight="1" x14ac:dyDescent="0.2">
      <c r="A21" s="3" t="s">
        <v>52</v>
      </c>
      <c r="B21" s="3"/>
      <c r="C21" s="11">
        <v>-570</v>
      </c>
      <c r="D21" s="11">
        <v>-590</v>
      </c>
      <c r="E21" s="12">
        <v>-0.16</v>
      </c>
      <c r="F21" s="12">
        <v>-0.12</v>
      </c>
      <c r="G21" s="12">
        <v>-0.13</v>
      </c>
      <c r="H21" s="20">
        <v>-0.1</v>
      </c>
      <c r="I21" s="20">
        <v>-7.0000000000000007E-2</v>
      </c>
      <c r="J21" s="20">
        <v>-0.11</v>
      </c>
      <c r="K21" s="20">
        <v>-0.09</v>
      </c>
      <c r="L21" s="20">
        <v>0.04</v>
      </c>
      <c r="M21" s="20">
        <v>0.09</v>
      </c>
    </row>
    <row r="22" spans="1:13" ht="17.45" customHeight="1" x14ac:dyDescent="0.2">
      <c r="A22" s="3" t="s">
        <v>53</v>
      </c>
      <c r="B22" s="3"/>
      <c r="C22" s="11">
        <v>-170</v>
      </c>
      <c r="D22" s="11">
        <v>-180</v>
      </c>
      <c r="E22" s="12">
        <v>-0.14000000000000001</v>
      </c>
      <c r="F22" s="12">
        <v>-0.12</v>
      </c>
      <c r="G22" s="12">
        <v>-0.13</v>
      </c>
      <c r="H22" s="20">
        <v>-0.1</v>
      </c>
      <c r="I22" s="20">
        <v>-7.0000000000000007E-2</v>
      </c>
      <c r="J22" s="20">
        <v>-0.11</v>
      </c>
      <c r="K22" s="20">
        <v>-0.09</v>
      </c>
      <c r="L22" s="20">
        <v>0.04</v>
      </c>
      <c r="M22" s="20">
        <v>0.09</v>
      </c>
    </row>
    <row r="23" spans="1:13" ht="17.45" customHeight="1" x14ac:dyDescent="0.2">
      <c r="L23" s="3"/>
    </row>
    <row r="24" spans="1:13" ht="17.25" customHeight="1" x14ac:dyDescent="0.2">
      <c r="A24" s="3" t="s">
        <v>54</v>
      </c>
      <c r="B24" s="3"/>
      <c r="C24" s="7">
        <v>23495000</v>
      </c>
      <c r="D24" s="7">
        <v>23750000</v>
      </c>
      <c r="E24" s="7">
        <v>74261000</v>
      </c>
      <c r="F24" s="13">
        <v>92187</v>
      </c>
      <c r="G24" s="7">
        <v>93738000</v>
      </c>
      <c r="H24" s="7">
        <v>95820000</v>
      </c>
      <c r="I24" s="7">
        <v>96709000</v>
      </c>
      <c r="J24" s="7">
        <v>97738000</v>
      </c>
      <c r="K24" s="7">
        <v>98855000</v>
      </c>
      <c r="L24" s="7">
        <v>100209000</v>
      </c>
      <c r="M24" s="7">
        <v>101736000</v>
      </c>
    </row>
    <row r="25" spans="1:13" ht="26.65" customHeight="1" x14ac:dyDescent="0.2">
      <c r="A25" s="3" t="s">
        <v>55</v>
      </c>
      <c r="B25" s="3"/>
      <c r="C25" s="7">
        <v>23495000</v>
      </c>
      <c r="D25" s="7">
        <v>23750000</v>
      </c>
      <c r="E25" s="7">
        <v>74261000</v>
      </c>
      <c r="F25" s="13">
        <v>92187</v>
      </c>
      <c r="G25" s="7">
        <v>93738000</v>
      </c>
      <c r="H25" s="7">
        <v>95820000</v>
      </c>
      <c r="I25" s="7">
        <v>96709000</v>
      </c>
      <c r="J25" s="7">
        <v>97738000</v>
      </c>
      <c r="K25" s="7">
        <v>98855000</v>
      </c>
      <c r="L25" s="7">
        <v>108587000</v>
      </c>
      <c r="M25" s="7">
        <v>111224000</v>
      </c>
    </row>
    <row r="26" spans="1:13" ht="30.75" customHeight="1" x14ac:dyDescent="0.2">
      <c r="A26" s="3" t="s">
        <v>56</v>
      </c>
      <c r="B26" s="3"/>
      <c r="C26" s="7">
        <v>78881000</v>
      </c>
      <c r="D26" s="7">
        <v>79136000</v>
      </c>
      <c r="E26" s="7">
        <v>88710000</v>
      </c>
      <c r="F26" s="13">
        <v>92187</v>
      </c>
      <c r="G26" s="7">
        <v>93738000</v>
      </c>
      <c r="H26" s="7">
        <v>95820000</v>
      </c>
      <c r="I26" s="7">
        <v>96709000</v>
      </c>
      <c r="J26" s="7">
        <v>97738000</v>
      </c>
      <c r="K26" s="7">
        <v>98855000</v>
      </c>
      <c r="L26" s="7">
        <v>108587000</v>
      </c>
      <c r="M26" s="7">
        <v>111224000</v>
      </c>
    </row>
    <row r="27" spans="1:13" ht="14.1" customHeight="1" x14ac:dyDescent="0.2"/>
    <row r="28" spans="1:13" ht="16.7" customHeight="1" x14ac:dyDescent="0.2"/>
    <row r="29" spans="1:13" ht="16.7" customHeight="1" x14ac:dyDescent="0.2"/>
    <row r="30" spans="1:13" ht="16.7" customHeight="1" x14ac:dyDescent="0.2"/>
    <row r="31" spans="1:13" ht="16.7" customHeight="1" x14ac:dyDescent="0.2"/>
    <row r="32" spans="1:13"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sheetData>
  <mergeCells count="3">
    <mergeCell ref="A1:M1"/>
    <mergeCell ref="A2:M2"/>
    <mergeCell ref="A3:M3"/>
  </mergeCells>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tabSelected="1" showRuler="0" workbookViewId="0">
      <selection activeCell="D21" sqref="D21"/>
    </sheetView>
  </sheetViews>
  <sheetFormatPr defaultColWidth="13.7109375" defaultRowHeight="12.75" x14ac:dyDescent="0.2"/>
  <cols>
    <col min="1" max="1" width="66" customWidth="1"/>
    <col min="2" max="2" width="1.28515625" hidden="1" customWidth="1"/>
    <col min="3" max="13" width="16.85546875" customWidth="1"/>
    <col min="14" max="26" width="20.140625" customWidth="1"/>
  </cols>
  <sheetData>
    <row r="1" spans="1:13" ht="17.45" customHeight="1" x14ac:dyDescent="0.2">
      <c r="A1" s="39" t="s">
        <v>0</v>
      </c>
      <c r="B1" s="40"/>
      <c r="C1" s="40"/>
      <c r="D1" s="40"/>
      <c r="E1" s="40"/>
      <c r="F1" s="40"/>
      <c r="G1" s="40"/>
      <c r="H1" s="40"/>
      <c r="I1" s="40"/>
      <c r="J1" s="40"/>
      <c r="K1" s="40"/>
      <c r="L1" s="40"/>
      <c r="M1" s="40"/>
    </row>
    <row r="2" spans="1:13" ht="17.45" customHeight="1" x14ac:dyDescent="0.2">
      <c r="A2" s="39" t="s">
        <v>57</v>
      </c>
      <c r="B2" s="40"/>
      <c r="C2" s="40"/>
      <c r="D2" s="40"/>
      <c r="E2" s="40"/>
      <c r="F2" s="40"/>
      <c r="G2" s="40"/>
      <c r="H2" s="40"/>
      <c r="I2" s="40"/>
      <c r="J2" s="40"/>
      <c r="K2" s="40"/>
      <c r="L2" s="40"/>
      <c r="M2" s="40"/>
    </row>
    <row r="3" spans="1:13" ht="17.45" customHeight="1" x14ac:dyDescent="0.2">
      <c r="A3" s="39" t="s">
        <v>2</v>
      </c>
      <c r="B3" s="40"/>
      <c r="C3" s="40"/>
      <c r="D3" s="40"/>
      <c r="E3" s="40"/>
      <c r="F3" s="40"/>
      <c r="G3" s="40"/>
      <c r="H3" s="40"/>
      <c r="I3" s="40"/>
      <c r="J3" s="40"/>
      <c r="K3" s="40"/>
      <c r="L3" s="40"/>
      <c r="M3" s="40"/>
    </row>
    <row r="4" spans="1:13" ht="17.45" customHeight="1" x14ac:dyDescent="0.2"/>
    <row r="5" spans="1:13" ht="17.45" customHeight="1" x14ac:dyDescent="0.2">
      <c r="A5" s="1" t="s">
        <v>58</v>
      </c>
      <c r="C5" s="16" t="s">
        <v>4</v>
      </c>
      <c r="D5" s="16" t="s">
        <v>5</v>
      </c>
      <c r="E5" s="16" t="s">
        <v>6</v>
      </c>
      <c r="F5" s="16" t="s">
        <v>7</v>
      </c>
      <c r="G5" s="16" t="s">
        <v>8</v>
      </c>
      <c r="H5" s="16" t="s">
        <v>9</v>
      </c>
      <c r="I5" s="16" t="s">
        <v>10</v>
      </c>
      <c r="J5" s="16" t="s">
        <v>11</v>
      </c>
      <c r="K5" s="16" t="s">
        <v>12</v>
      </c>
      <c r="L5" s="16" t="s">
        <v>13</v>
      </c>
      <c r="M5" s="16" t="s">
        <v>14</v>
      </c>
    </row>
    <row r="6" spans="1:13" ht="17.45" customHeight="1" x14ac:dyDescent="0.2">
      <c r="A6" s="21" t="s">
        <v>59</v>
      </c>
      <c r="C6" s="22"/>
      <c r="D6" s="22"/>
      <c r="E6" s="22"/>
      <c r="F6" s="22"/>
      <c r="G6" s="22"/>
      <c r="H6" s="22"/>
      <c r="I6" s="22"/>
      <c r="J6" s="22"/>
      <c r="K6" s="22"/>
      <c r="L6" s="22"/>
      <c r="M6" s="22"/>
    </row>
    <row r="7" spans="1:13" ht="17.45" customHeight="1" x14ac:dyDescent="0.2">
      <c r="A7" s="3" t="s">
        <v>15</v>
      </c>
      <c r="C7" s="23">
        <v>59107000</v>
      </c>
      <c r="D7" s="23">
        <v>63592000</v>
      </c>
      <c r="E7" s="23">
        <v>69440000</v>
      </c>
      <c r="F7" s="23">
        <v>75221000</v>
      </c>
      <c r="G7" s="23">
        <v>80301000</v>
      </c>
      <c r="H7" s="23">
        <v>85384000</v>
      </c>
      <c r="I7" s="23">
        <v>91852000</v>
      </c>
      <c r="J7" s="23">
        <v>97049000</v>
      </c>
      <c r="K7" s="23">
        <v>102648000</v>
      </c>
      <c r="L7" s="23">
        <v>107209000</v>
      </c>
      <c r="M7" s="23">
        <v>112282000</v>
      </c>
    </row>
    <row r="8" spans="1:13" ht="17.45" customHeight="1" x14ac:dyDescent="0.2">
      <c r="A8" s="3" t="s">
        <v>60</v>
      </c>
      <c r="C8" s="7">
        <v>160503000</v>
      </c>
      <c r="D8" s="7">
        <v>174277000</v>
      </c>
      <c r="E8" s="7">
        <v>191578000</v>
      </c>
      <c r="F8" s="7">
        <v>213644000</v>
      </c>
      <c r="G8" s="7">
        <v>214508000</v>
      </c>
      <c r="H8" s="7">
        <v>227227000</v>
      </c>
      <c r="I8" s="7">
        <v>245985000</v>
      </c>
      <c r="J8" s="7">
        <v>274348000</v>
      </c>
      <c r="K8" s="7">
        <v>270916000</v>
      </c>
      <c r="L8" s="7">
        <v>274953000</v>
      </c>
      <c r="M8" s="7">
        <v>296360000</v>
      </c>
    </row>
    <row r="9" spans="1:13" ht="17.45" customHeight="1" x14ac:dyDescent="0.2">
      <c r="A9" s="3" t="s">
        <v>61</v>
      </c>
      <c r="C9" s="5">
        <v>-154898000</v>
      </c>
      <c r="D9" s="5">
        <v>-160503000</v>
      </c>
      <c r="E9" s="5">
        <v>-174277000</v>
      </c>
      <c r="F9" s="5">
        <v>-191578000</v>
      </c>
      <c r="G9" s="5">
        <v>-213644000</v>
      </c>
      <c r="H9" s="5">
        <v>-214508000</v>
      </c>
      <c r="I9" s="5">
        <v>-227227000</v>
      </c>
      <c r="J9" s="5">
        <v>-246410000</v>
      </c>
      <c r="K9" s="5">
        <v>-274348000</v>
      </c>
      <c r="L9" s="5">
        <v>-270916000</v>
      </c>
      <c r="M9" s="5">
        <v>-274953000</v>
      </c>
    </row>
    <row r="10" spans="1:13" ht="17.45" customHeight="1" x14ac:dyDescent="0.2">
      <c r="A10" s="3" t="s">
        <v>62</v>
      </c>
      <c r="C10" s="9">
        <v>64712000</v>
      </c>
      <c r="D10" s="9">
        <v>77366000</v>
      </c>
      <c r="E10" s="9">
        <f t="shared" ref="E10:L10" si="0">E7+E8+E9</f>
        <v>86741000</v>
      </c>
      <c r="F10" s="9">
        <f t="shared" si="0"/>
        <v>97287000</v>
      </c>
      <c r="G10" s="9">
        <f t="shared" si="0"/>
        <v>81165000</v>
      </c>
      <c r="H10" s="9">
        <f t="shared" si="0"/>
        <v>98103000</v>
      </c>
      <c r="I10" s="9">
        <f t="shared" si="0"/>
        <v>110610000</v>
      </c>
      <c r="J10" s="9">
        <f t="shared" si="0"/>
        <v>124987000</v>
      </c>
      <c r="K10" s="9">
        <f t="shared" si="0"/>
        <v>99216000</v>
      </c>
      <c r="L10" s="9">
        <f t="shared" si="0"/>
        <v>111246000</v>
      </c>
      <c r="M10" s="9">
        <v>133689000</v>
      </c>
    </row>
    <row r="11" spans="1:13" ht="17.45" customHeight="1" x14ac:dyDescent="0.2">
      <c r="C11" s="10"/>
      <c r="D11" s="10"/>
      <c r="E11" s="10"/>
      <c r="F11" s="10"/>
      <c r="G11" s="10"/>
      <c r="H11" s="10"/>
      <c r="I11" s="10"/>
      <c r="J11" s="10"/>
      <c r="K11" s="10"/>
      <c r="L11" s="10"/>
      <c r="M11" s="10"/>
    </row>
    <row r="12" spans="1:13" ht="17.45" customHeight="1" x14ac:dyDescent="0.2">
      <c r="A12" s="21" t="s">
        <v>63</v>
      </c>
      <c r="L12" s="3"/>
    </row>
    <row r="13" spans="1:13" ht="17.45" customHeight="1" x14ac:dyDescent="0.2">
      <c r="A13" s="3" t="s">
        <v>64</v>
      </c>
      <c r="C13" s="23">
        <v>504000</v>
      </c>
      <c r="D13" s="23">
        <v>242000</v>
      </c>
      <c r="E13" s="23">
        <v>-1751000</v>
      </c>
      <c r="F13" s="23">
        <v>-1554000</v>
      </c>
      <c r="G13" s="23">
        <v>-874000</v>
      </c>
      <c r="H13" s="23">
        <v>-2123000</v>
      </c>
      <c r="I13" s="23">
        <v>-4675000</v>
      </c>
      <c r="J13" s="23">
        <v>-3072000</v>
      </c>
      <c r="K13" s="23">
        <v>4492000</v>
      </c>
      <c r="L13" s="23">
        <v>16999000</v>
      </c>
      <c r="M13" s="23">
        <v>24807000</v>
      </c>
    </row>
    <row r="14" spans="1:13" ht="17.45" customHeight="1" x14ac:dyDescent="0.2">
      <c r="A14" s="3" t="s">
        <v>65</v>
      </c>
      <c r="C14" s="5">
        <v>-1596000</v>
      </c>
      <c r="D14" s="5">
        <v>-1382000</v>
      </c>
      <c r="E14" s="5">
        <v>-1162000</v>
      </c>
      <c r="F14" s="5">
        <v>-1593000</v>
      </c>
      <c r="G14" s="5">
        <v>-2306000</v>
      </c>
      <c r="H14" s="5">
        <v>-3029000</v>
      </c>
      <c r="I14" s="5">
        <v>-4927000</v>
      </c>
      <c r="J14" s="5">
        <v>-10412000</v>
      </c>
      <c r="K14" s="5">
        <v>-614000</v>
      </c>
      <c r="L14" s="5">
        <v>-10390000</v>
      </c>
      <c r="M14" s="5">
        <v>-8069000</v>
      </c>
    </row>
    <row r="15" spans="1:13" ht="17.45" customHeight="1" x14ac:dyDescent="0.2">
      <c r="A15" s="3" t="s">
        <v>66</v>
      </c>
      <c r="C15" s="9">
        <v>-1092000</v>
      </c>
      <c r="D15" s="9">
        <v>-1140000</v>
      </c>
      <c r="E15" s="9">
        <f t="shared" ref="E15:L15" si="1">E13+E14</f>
        <v>-2913000</v>
      </c>
      <c r="F15" s="9">
        <f t="shared" si="1"/>
        <v>-3147000</v>
      </c>
      <c r="G15" s="9">
        <f t="shared" si="1"/>
        <v>-3180000</v>
      </c>
      <c r="H15" s="9">
        <f t="shared" si="1"/>
        <v>-5152000</v>
      </c>
      <c r="I15" s="9">
        <f t="shared" si="1"/>
        <v>-9602000</v>
      </c>
      <c r="J15" s="9">
        <f t="shared" si="1"/>
        <v>-13484000</v>
      </c>
      <c r="K15" s="9">
        <f t="shared" si="1"/>
        <v>3878000</v>
      </c>
      <c r="L15" s="9">
        <f t="shared" si="1"/>
        <v>6609000</v>
      </c>
      <c r="M15" s="9">
        <v>16738000</v>
      </c>
    </row>
    <row r="16" spans="1:13" ht="14.1" customHeight="1" x14ac:dyDescent="0.2">
      <c r="A16" s="14" t="s">
        <v>33</v>
      </c>
      <c r="C16" s="15"/>
      <c r="D16" s="15"/>
      <c r="E16" s="15"/>
      <c r="F16" s="15"/>
      <c r="G16" s="15"/>
      <c r="H16" s="15"/>
      <c r="I16" s="15"/>
      <c r="J16" s="15"/>
      <c r="K16" s="15"/>
      <c r="L16" s="15"/>
      <c r="M16" s="15"/>
    </row>
    <row r="17" spans="1:13" ht="17.25" customHeight="1" x14ac:dyDescent="0.2">
      <c r="A17" s="43" t="s">
        <v>67</v>
      </c>
      <c r="B17" s="43"/>
      <c r="C17" s="43"/>
      <c r="D17" s="43"/>
      <c r="E17" s="43"/>
      <c r="F17" s="43"/>
      <c r="G17" s="43"/>
      <c r="H17" s="43"/>
      <c r="I17" s="43"/>
      <c r="J17" s="43"/>
      <c r="K17" s="43"/>
      <c r="L17" s="43"/>
      <c r="M17" s="43"/>
    </row>
    <row r="18" spans="1:13" ht="16.7" customHeight="1" x14ac:dyDescent="0.2">
      <c r="A18" s="41" t="s">
        <v>68</v>
      </c>
      <c r="B18" s="40"/>
      <c r="C18" s="40"/>
      <c r="D18" s="40"/>
      <c r="E18" s="40"/>
      <c r="F18" s="40"/>
      <c r="G18" s="40"/>
      <c r="H18" s="40"/>
      <c r="I18" s="40"/>
      <c r="J18" s="40"/>
      <c r="K18" s="40"/>
      <c r="L18" s="40"/>
      <c r="M18" s="40"/>
    </row>
    <row r="19" spans="1:13" ht="16.7" customHeight="1" x14ac:dyDescent="0.2">
      <c r="A19" s="3" t="s">
        <v>69</v>
      </c>
      <c r="C19" s="24">
        <v>0</v>
      </c>
      <c r="D19" s="24">
        <v>0</v>
      </c>
      <c r="E19" s="24">
        <v>2300000</v>
      </c>
      <c r="F19" s="24">
        <v>4000000</v>
      </c>
      <c r="G19" s="24">
        <v>-4900000</v>
      </c>
      <c r="H19" s="24">
        <v>3900000</v>
      </c>
      <c r="I19" s="24">
        <v>-3700000</v>
      </c>
      <c r="J19" s="24">
        <v>3800000</v>
      </c>
      <c r="K19" s="24">
        <v>-3700000</v>
      </c>
      <c r="L19" s="24">
        <v>3300000</v>
      </c>
      <c r="M19" s="24">
        <v>-2300000</v>
      </c>
    </row>
    <row r="20" spans="1:13" ht="16.7" customHeight="1" x14ac:dyDescent="0.2">
      <c r="A20" s="3" t="s">
        <v>70</v>
      </c>
      <c r="C20" s="25">
        <v>0</v>
      </c>
      <c r="D20" s="25">
        <v>0</v>
      </c>
      <c r="E20" s="25">
        <v>0</v>
      </c>
      <c r="F20" s="25">
        <v>0</v>
      </c>
      <c r="G20" s="25">
        <v>0</v>
      </c>
      <c r="H20" s="25">
        <v>0</v>
      </c>
      <c r="I20" s="25">
        <v>2400000</v>
      </c>
      <c r="J20" s="25">
        <v>9000000</v>
      </c>
      <c r="K20" s="25">
        <v>100000</v>
      </c>
      <c r="L20" s="25">
        <v>9700000</v>
      </c>
      <c r="M20" s="25">
        <v>6800000</v>
      </c>
    </row>
    <row r="21" spans="1:13" ht="16.7" customHeight="1" x14ac:dyDescent="0.2">
      <c r="A21" s="3" t="s">
        <v>71</v>
      </c>
      <c r="C21" s="25">
        <v>0</v>
      </c>
      <c r="D21" s="25">
        <v>0</v>
      </c>
      <c r="E21" s="25">
        <v>0</v>
      </c>
      <c r="F21" s="25">
        <v>0</v>
      </c>
      <c r="G21" s="25">
        <v>0</v>
      </c>
      <c r="H21" s="25">
        <v>0</v>
      </c>
      <c r="I21" s="25">
        <v>0</v>
      </c>
      <c r="J21" s="25">
        <v>13100000</v>
      </c>
      <c r="K21" s="25">
        <v>700000</v>
      </c>
      <c r="L21" s="25">
        <v>0</v>
      </c>
      <c r="M21" s="25">
        <v>0</v>
      </c>
    </row>
    <row r="22" spans="1:13" ht="16.7" customHeight="1" x14ac:dyDescent="0.2">
      <c r="A22" s="3" t="s">
        <v>72</v>
      </c>
      <c r="C22" s="25">
        <v>0</v>
      </c>
      <c r="D22" s="25">
        <v>0</v>
      </c>
      <c r="E22" s="25">
        <v>0</v>
      </c>
      <c r="F22" s="25">
        <v>0</v>
      </c>
      <c r="G22" s="25">
        <v>0</v>
      </c>
      <c r="H22" s="25">
        <v>0</v>
      </c>
      <c r="I22" s="25">
        <v>0</v>
      </c>
      <c r="J22" s="25">
        <v>0</v>
      </c>
      <c r="K22" s="25">
        <v>0</v>
      </c>
      <c r="L22" s="25">
        <v>8600000</v>
      </c>
      <c r="M22" s="25">
        <v>5600000</v>
      </c>
    </row>
    <row r="23" spans="1:13" ht="16.7" customHeight="1" x14ac:dyDescent="0.2"/>
    <row r="24" spans="1:13" ht="16.7" customHeight="1" x14ac:dyDescent="0.2"/>
    <row r="25" spans="1:13" ht="16.7" customHeight="1" x14ac:dyDescent="0.2"/>
    <row r="26" spans="1:13" ht="16.7" customHeight="1" x14ac:dyDescent="0.2"/>
    <row r="27" spans="1:13" ht="16.7" customHeight="1" x14ac:dyDescent="0.2"/>
    <row r="28" spans="1:13" ht="16.7" customHeight="1" x14ac:dyDescent="0.2"/>
    <row r="29" spans="1:13" ht="16.7" customHeight="1" x14ac:dyDescent="0.2"/>
    <row r="30" spans="1:13" ht="16.7" customHeight="1" x14ac:dyDescent="0.2"/>
    <row r="31" spans="1:13" ht="16.7" customHeight="1" x14ac:dyDescent="0.2"/>
    <row r="32" spans="1:13"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sheetData>
  <mergeCells count="5">
    <mergeCell ref="A18:M18"/>
    <mergeCell ref="A3:M3"/>
    <mergeCell ref="A2:M2"/>
    <mergeCell ref="A1:M1"/>
    <mergeCell ref="A17:M17"/>
  </mergeCells>
  <pageMargins left="0.75" right="0.75" top="1" bottom="1" header="0.5" footer="0.5"/>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showRuler="0" workbookViewId="0">
      <selection activeCell="A65" sqref="A65"/>
    </sheetView>
  </sheetViews>
  <sheetFormatPr defaultColWidth="13.7109375" defaultRowHeight="12.75" x14ac:dyDescent="0.2"/>
  <cols>
    <col min="1" max="1" width="73.42578125" customWidth="1"/>
    <col min="2" max="2" width="0" hidden="1" customWidth="1"/>
    <col min="3" max="13" width="16.85546875" customWidth="1"/>
    <col min="14" max="26" width="20.140625" customWidth="1"/>
  </cols>
  <sheetData>
    <row r="1" spans="1:13" ht="16.7" customHeight="1" x14ac:dyDescent="0.2">
      <c r="A1" s="39" t="s">
        <v>0</v>
      </c>
      <c r="B1" s="40"/>
      <c r="C1" s="40"/>
      <c r="D1" s="40"/>
      <c r="E1" s="40"/>
      <c r="F1" s="40"/>
      <c r="G1" s="40"/>
      <c r="H1" s="40"/>
      <c r="I1" s="40"/>
      <c r="J1" s="40"/>
      <c r="K1" s="40"/>
      <c r="L1" s="40"/>
      <c r="M1" s="40"/>
    </row>
    <row r="2" spans="1:13" ht="16.7" customHeight="1" x14ac:dyDescent="0.2">
      <c r="A2" s="39" t="s">
        <v>73</v>
      </c>
      <c r="B2" s="40"/>
      <c r="C2" s="40"/>
      <c r="D2" s="40"/>
      <c r="E2" s="40"/>
      <c r="F2" s="40"/>
      <c r="G2" s="40"/>
      <c r="H2" s="40"/>
      <c r="I2" s="40"/>
      <c r="J2" s="40"/>
      <c r="K2" s="40"/>
      <c r="L2" s="40"/>
      <c r="M2" s="40"/>
    </row>
    <row r="3" spans="1:13" ht="16.7" customHeight="1" x14ac:dyDescent="0.2">
      <c r="A3" s="39" t="s">
        <v>2</v>
      </c>
      <c r="B3" s="40"/>
      <c r="C3" s="40"/>
      <c r="D3" s="40"/>
      <c r="E3" s="40"/>
      <c r="F3" s="40"/>
      <c r="G3" s="40"/>
      <c r="H3" s="40"/>
      <c r="I3" s="40"/>
      <c r="J3" s="40"/>
      <c r="K3" s="40"/>
      <c r="L3" s="40"/>
      <c r="M3" s="40"/>
    </row>
    <row r="4" spans="1:13" ht="16.7" customHeight="1" x14ac:dyDescent="0.2"/>
    <row r="5" spans="1:13" ht="16.7" customHeight="1" x14ac:dyDescent="0.2">
      <c r="A5" s="1" t="s">
        <v>74</v>
      </c>
      <c r="C5" s="16" t="s">
        <v>4</v>
      </c>
      <c r="D5" s="16" t="s">
        <v>5</v>
      </c>
      <c r="E5" s="16" t="s">
        <v>6</v>
      </c>
      <c r="F5" s="16" t="s">
        <v>7</v>
      </c>
      <c r="G5" s="16" t="s">
        <v>8</v>
      </c>
      <c r="H5" s="16" t="s">
        <v>9</v>
      </c>
      <c r="I5" s="16" t="s">
        <v>10</v>
      </c>
      <c r="J5" s="16" t="s">
        <v>11</v>
      </c>
      <c r="K5" s="16" t="s">
        <v>12</v>
      </c>
      <c r="L5" s="16" t="s">
        <v>13</v>
      </c>
      <c r="M5" s="16" t="s">
        <v>14</v>
      </c>
    </row>
    <row r="6" spans="1:13" ht="16.7" customHeight="1" x14ac:dyDescent="0.2">
      <c r="A6" s="21" t="s">
        <v>75</v>
      </c>
      <c r="C6" s="22"/>
      <c r="D6" s="22"/>
      <c r="E6" s="22"/>
      <c r="F6" s="22"/>
      <c r="G6" s="22"/>
      <c r="H6" s="22"/>
      <c r="I6" s="22"/>
      <c r="J6" s="22"/>
      <c r="K6" s="22"/>
      <c r="L6" s="22"/>
      <c r="M6" s="22"/>
    </row>
    <row r="7" spans="1:13" ht="16.7" customHeight="1" x14ac:dyDescent="0.2">
      <c r="A7" s="3" t="s">
        <v>17</v>
      </c>
      <c r="C7" s="23">
        <v>50379000</v>
      </c>
      <c r="D7" s="23">
        <v>53713000</v>
      </c>
      <c r="E7" s="23">
        <v>57279000</v>
      </c>
      <c r="F7" s="23">
        <v>62822000</v>
      </c>
      <c r="G7" s="23">
        <v>67075000</v>
      </c>
      <c r="H7" s="23">
        <v>71466000</v>
      </c>
      <c r="I7" s="23">
        <v>76607000</v>
      </c>
      <c r="J7" s="23">
        <v>78620000</v>
      </c>
      <c r="K7" s="23">
        <v>83947000</v>
      </c>
      <c r="L7" s="23">
        <v>88067000</v>
      </c>
      <c r="M7" s="23">
        <v>92888000</v>
      </c>
    </row>
    <row r="8" spans="1:13" ht="16.7" customHeight="1" x14ac:dyDescent="0.2">
      <c r="A8" s="3" t="s">
        <v>76</v>
      </c>
      <c r="C8" s="7">
        <v>77000</v>
      </c>
      <c r="D8" s="7">
        <v>114000</v>
      </c>
      <c r="E8" s="7">
        <v>692000</v>
      </c>
      <c r="F8" s="7">
        <v>824000</v>
      </c>
      <c r="G8" s="7">
        <v>652000</v>
      </c>
      <c r="H8" s="7">
        <v>742000</v>
      </c>
      <c r="I8" s="7">
        <v>694000</v>
      </c>
      <c r="J8" s="7">
        <v>729000</v>
      </c>
      <c r="K8" s="7">
        <v>747000</v>
      </c>
      <c r="L8" s="7">
        <v>830000</v>
      </c>
      <c r="M8" s="7">
        <v>826000</v>
      </c>
    </row>
    <row r="9" spans="1:13" ht="16.7" customHeight="1" x14ac:dyDescent="0.2">
      <c r="A9" s="3" t="s">
        <v>77</v>
      </c>
      <c r="C9" s="5">
        <v>151000</v>
      </c>
      <c r="D9" s="5">
        <v>151000</v>
      </c>
      <c r="E9" s="5">
        <v>151000</v>
      </c>
      <c r="F9" s="5">
        <v>150000</v>
      </c>
      <c r="G9" s="5">
        <v>151000</v>
      </c>
      <c r="H9" s="5">
        <v>151000</v>
      </c>
      <c r="I9" s="5">
        <v>125000</v>
      </c>
      <c r="J9" s="5">
        <v>193000</v>
      </c>
      <c r="K9" s="5">
        <v>579000</v>
      </c>
      <c r="L9" s="5">
        <v>578000</v>
      </c>
      <c r="M9" s="5">
        <v>579000</v>
      </c>
    </row>
    <row r="10" spans="1:13" ht="16.7" customHeight="1" x14ac:dyDescent="0.2">
      <c r="A10" s="3" t="s">
        <v>42</v>
      </c>
      <c r="C10" s="9">
        <v>50607000</v>
      </c>
      <c r="D10" s="9">
        <v>53978000</v>
      </c>
      <c r="E10" s="9">
        <f t="shared" ref="E10:M10" si="0">E7+E8+E9</f>
        <v>58122000</v>
      </c>
      <c r="F10" s="9">
        <f t="shared" si="0"/>
        <v>63796000</v>
      </c>
      <c r="G10" s="9">
        <f t="shared" si="0"/>
        <v>67878000</v>
      </c>
      <c r="H10" s="9">
        <f t="shared" si="0"/>
        <v>72359000</v>
      </c>
      <c r="I10" s="9">
        <f t="shared" si="0"/>
        <v>77426000</v>
      </c>
      <c r="J10" s="9">
        <f t="shared" si="0"/>
        <v>79542000</v>
      </c>
      <c r="K10" s="9">
        <f t="shared" si="0"/>
        <v>85273000</v>
      </c>
      <c r="L10" s="9">
        <f t="shared" si="0"/>
        <v>89475000</v>
      </c>
      <c r="M10" s="9">
        <f t="shared" si="0"/>
        <v>94293000</v>
      </c>
    </row>
    <row r="11" spans="1:13" ht="16.7" customHeight="1" x14ac:dyDescent="0.2">
      <c r="C11" s="10"/>
      <c r="D11" s="10"/>
      <c r="E11" s="10"/>
      <c r="F11" s="10"/>
      <c r="G11" s="10"/>
      <c r="H11" s="10"/>
      <c r="I11" s="10"/>
      <c r="J11" s="10"/>
      <c r="K11" s="10"/>
      <c r="L11" s="10"/>
      <c r="M11" s="10"/>
    </row>
    <row r="12" spans="1:13" ht="16.7" customHeight="1" x14ac:dyDescent="0.2">
      <c r="A12" s="3" t="s">
        <v>78</v>
      </c>
      <c r="C12" s="38">
        <v>0.85</v>
      </c>
      <c r="D12" s="38">
        <v>0.84</v>
      </c>
      <c r="E12" s="38">
        <v>0.82</v>
      </c>
      <c r="F12" s="38">
        <v>0.84</v>
      </c>
      <c r="G12" s="38">
        <v>0.84</v>
      </c>
      <c r="H12" s="38">
        <v>0.84</v>
      </c>
      <c r="I12" s="38">
        <v>0.83</v>
      </c>
      <c r="J12" s="38">
        <v>0.81</v>
      </c>
      <c r="K12" s="38">
        <v>0.82</v>
      </c>
      <c r="L12" s="38">
        <v>0.82</v>
      </c>
      <c r="M12" s="38">
        <v>0.83</v>
      </c>
    </row>
    <row r="13" spans="1:13" ht="16.7" customHeight="1" x14ac:dyDescent="0.2">
      <c r="A13" s="3" t="s">
        <v>79</v>
      </c>
      <c r="C13" s="38">
        <v>0.86</v>
      </c>
      <c r="D13" s="38">
        <v>0.85</v>
      </c>
      <c r="E13" s="38">
        <v>0.84</v>
      </c>
      <c r="F13" s="38">
        <v>0.85</v>
      </c>
      <c r="G13" s="38">
        <v>0.85</v>
      </c>
      <c r="H13" s="38">
        <v>0.85</v>
      </c>
      <c r="I13" s="38">
        <v>0.84</v>
      </c>
      <c r="J13" s="38">
        <v>0.82</v>
      </c>
      <c r="K13" s="38">
        <v>0.83</v>
      </c>
      <c r="L13" s="38">
        <v>0.83</v>
      </c>
      <c r="M13" s="38">
        <v>0.84</v>
      </c>
    </row>
    <row r="14" spans="1:13" ht="16.7" customHeight="1" x14ac:dyDescent="0.2">
      <c r="L14" s="3"/>
    </row>
    <row r="15" spans="1:13" ht="16.7" customHeight="1" x14ac:dyDescent="0.2">
      <c r="A15" s="21" t="s">
        <v>80</v>
      </c>
      <c r="L15" s="3"/>
    </row>
    <row r="16" spans="1:13" ht="16.7" customHeight="1" x14ac:dyDescent="0.2">
      <c r="A16" s="3" t="s">
        <v>81</v>
      </c>
      <c r="C16" s="23">
        <v>39588000</v>
      </c>
      <c r="D16" s="23">
        <v>41826000</v>
      </c>
      <c r="E16" s="23">
        <v>44550000</v>
      </c>
      <c r="F16" s="23">
        <v>47380000</v>
      </c>
      <c r="G16" s="23">
        <v>52689000</v>
      </c>
      <c r="H16" s="23">
        <v>56015000</v>
      </c>
      <c r="I16" s="23">
        <v>56699000</v>
      </c>
      <c r="J16" s="23">
        <v>62632000</v>
      </c>
      <c r="K16" s="23">
        <v>59855000</v>
      </c>
      <c r="L16" s="23">
        <v>55443000</v>
      </c>
      <c r="M16" s="23">
        <v>53045000</v>
      </c>
    </row>
    <row r="17" spans="1:13" ht="16.7" customHeight="1" x14ac:dyDescent="0.2">
      <c r="A17" s="3" t="s">
        <v>82</v>
      </c>
      <c r="C17" s="5">
        <v>602000</v>
      </c>
      <c r="D17" s="5">
        <v>675000</v>
      </c>
      <c r="E17" s="5">
        <v>2707000</v>
      </c>
      <c r="F17" s="5">
        <v>2927000</v>
      </c>
      <c r="G17" s="5">
        <v>3366000</v>
      </c>
      <c r="H17" s="5">
        <v>4215000</v>
      </c>
      <c r="I17" s="5">
        <v>3521000</v>
      </c>
      <c r="J17" s="5">
        <v>4930000</v>
      </c>
      <c r="K17" s="5">
        <v>4496000</v>
      </c>
      <c r="L17" s="5">
        <v>5375000</v>
      </c>
      <c r="M17" s="5">
        <v>4806000</v>
      </c>
    </row>
    <row r="18" spans="1:13" ht="16.7" customHeight="1" x14ac:dyDescent="0.2">
      <c r="A18" s="3" t="s">
        <v>83</v>
      </c>
      <c r="C18" s="9">
        <v>38986000</v>
      </c>
      <c r="D18" s="9">
        <v>41151000</v>
      </c>
      <c r="E18" s="9">
        <f t="shared" ref="E18:M18" si="1">E16-E17</f>
        <v>41843000</v>
      </c>
      <c r="F18" s="9">
        <f t="shared" si="1"/>
        <v>44453000</v>
      </c>
      <c r="G18" s="9">
        <f t="shared" si="1"/>
        <v>49323000</v>
      </c>
      <c r="H18" s="9">
        <f t="shared" si="1"/>
        <v>51800000</v>
      </c>
      <c r="I18" s="9">
        <f t="shared" si="1"/>
        <v>53178000</v>
      </c>
      <c r="J18" s="9">
        <f t="shared" si="1"/>
        <v>57702000</v>
      </c>
      <c r="K18" s="9">
        <f t="shared" si="1"/>
        <v>55359000</v>
      </c>
      <c r="L18" s="9">
        <f t="shared" si="1"/>
        <v>50068000</v>
      </c>
      <c r="M18" s="9">
        <f t="shared" si="1"/>
        <v>48239000</v>
      </c>
    </row>
    <row r="19" spans="1:13" ht="16.7" customHeight="1" x14ac:dyDescent="0.2">
      <c r="C19" s="10"/>
      <c r="D19" s="10"/>
      <c r="E19" s="10"/>
      <c r="F19" s="10"/>
      <c r="G19" s="10"/>
      <c r="H19" s="10"/>
      <c r="I19" s="10"/>
      <c r="J19" s="10"/>
      <c r="K19" s="10"/>
      <c r="L19" s="10"/>
      <c r="M19" s="10"/>
    </row>
    <row r="20" spans="1:13" ht="16.7" customHeight="1" x14ac:dyDescent="0.2">
      <c r="A20" s="21" t="s">
        <v>84</v>
      </c>
      <c r="L20" s="3"/>
    </row>
    <row r="21" spans="1:13" ht="16.7" customHeight="1" x14ac:dyDescent="0.2">
      <c r="A21" s="3" t="s">
        <v>85</v>
      </c>
      <c r="C21" s="23">
        <v>17185000</v>
      </c>
      <c r="D21" s="23">
        <v>17791000</v>
      </c>
      <c r="E21" s="23">
        <v>20553000</v>
      </c>
      <c r="F21" s="23">
        <v>21169000</v>
      </c>
      <c r="G21" s="23">
        <v>21935000</v>
      </c>
      <c r="H21" s="23">
        <v>21698000</v>
      </c>
      <c r="I21" s="23">
        <v>20763000</v>
      </c>
      <c r="J21" s="23">
        <v>22668000</v>
      </c>
      <c r="K21" s="23">
        <v>26831000</v>
      </c>
      <c r="L21" s="23">
        <v>25310000</v>
      </c>
      <c r="M21" s="23">
        <v>25128000</v>
      </c>
    </row>
    <row r="22" spans="1:13" ht="16.7" customHeight="1" x14ac:dyDescent="0.2">
      <c r="A22" s="3" t="s">
        <v>82</v>
      </c>
      <c r="C22" s="5">
        <v>527000</v>
      </c>
      <c r="D22" s="5">
        <v>640000</v>
      </c>
      <c r="E22" s="5">
        <v>2427000</v>
      </c>
      <c r="F22" s="5">
        <v>2210000</v>
      </c>
      <c r="G22" s="5">
        <v>2030000</v>
      </c>
      <c r="H22" s="5">
        <v>2441000</v>
      </c>
      <c r="I22" s="5">
        <v>2124000</v>
      </c>
      <c r="J22" s="5">
        <v>2316000</v>
      </c>
      <c r="K22" s="5">
        <v>2948000</v>
      </c>
      <c r="L22" s="5">
        <v>3893000</v>
      </c>
      <c r="M22" s="5">
        <v>3953000</v>
      </c>
    </row>
    <row r="23" spans="1:13" ht="16.7" customHeight="1" x14ac:dyDescent="0.2">
      <c r="A23" s="3" t="s">
        <v>86</v>
      </c>
      <c r="C23" s="9">
        <v>16658000</v>
      </c>
      <c r="D23" s="9">
        <v>17151000</v>
      </c>
      <c r="E23" s="9">
        <f t="shared" ref="E23:M23" si="2">E21-E22</f>
        <v>18126000</v>
      </c>
      <c r="F23" s="9">
        <f t="shared" si="2"/>
        <v>18959000</v>
      </c>
      <c r="G23" s="9">
        <f t="shared" si="2"/>
        <v>19905000</v>
      </c>
      <c r="H23" s="9">
        <f t="shared" si="2"/>
        <v>19257000</v>
      </c>
      <c r="I23" s="9">
        <f t="shared" si="2"/>
        <v>18639000</v>
      </c>
      <c r="J23" s="9">
        <f t="shared" si="2"/>
        <v>20352000</v>
      </c>
      <c r="K23" s="9">
        <f t="shared" si="2"/>
        <v>23883000</v>
      </c>
      <c r="L23" s="9">
        <f t="shared" si="2"/>
        <v>21417000</v>
      </c>
      <c r="M23" s="9">
        <f t="shared" si="2"/>
        <v>21175000</v>
      </c>
    </row>
    <row r="24" spans="1:13" ht="16.7" customHeight="1" x14ac:dyDescent="0.2">
      <c r="C24" s="10"/>
      <c r="D24" s="10"/>
      <c r="E24" s="10"/>
      <c r="F24" s="10"/>
      <c r="G24" s="10"/>
      <c r="H24" s="10"/>
      <c r="I24" s="10"/>
      <c r="J24" s="10"/>
      <c r="K24" s="10"/>
      <c r="L24" s="10"/>
      <c r="M24" s="10"/>
    </row>
    <row r="25" spans="1:13" ht="16.7" customHeight="1" x14ac:dyDescent="0.2">
      <c r="A25" s="21" t="s">
        <v>87</v>
      </c>
      <c r="L25" s="3"/>
    </row>
    <row r="26" spans="1:13" ht="16.7" customHeight="1" x14ac:dyDescent="0.2">
      <c r="A26" s="3" t="s">
        <v>88</v>
      </c>
      <c r="C26" s="23">
        <v>9055000</v>
      </c>
      <c r="D26" s="23">
        <v>10541000</v>
      </c>
      <c r="E26" s="23">
        <v>13272000</v>
      </c>
      <c r="F26" s="23">
        <v>13864000</v>
      </c>
      <c r="G26" s="23">
        <v>15136000</v>
      </c>
      <c r="H26" s="23">
        <v>15987000</v>
      </c>
      <c r="I26" s="23">
        <v>17472000</v>
      </c>
      <c r="J26" s="23">
        <v>20873000</v>
      </c>
      <c r="K26" s="23">
        <v>18933000</v>
      </c>
      <c r="L26" s="23">
        <v>17879000</v>
      </c>
      <c r="M26" s="23">
        <v>18180000</v>
      </c>
    </row>
    <row r="27" spans="1:13" ht="16.7" customHeight="1" x14ac:dyDescent="0.2">
      <c r="A27" s="3" t="s">
        <v>82</v>
      </c>
      <c r="C27" s="7">
        <v>1193000</v>
      </c>
      <c r="D27" s="7">
        <v>1595000</v>
      </c>
      <c r="E27" s="7">
        <v>2957000</v>
      </c>
      <c r="F27" s="7">
        <v>2708000</v>
      </c>
      <c r="G27" s="7">
        <v>3271000</v>
      </c>
      <c r="H27" s="7">
        <v>3975000</v>
      </c>
      <c r="I27" s="7">
        <v>4160000</v>
      </c>
      <c r="J27" s="7">
        <v>4277000</v>
      </c>
      <c r="K27" s="7">
        <v>4844000</v>
      </c>
      <c r="L27" s="7">
        <v>5568000</v>
      </c>
      <c r="M27" s="7">
        <v>5715000</v>
      </c>
    </row>
    <row r="28" spans="1:13" ht="16.7" customHeight="1" x14ac:dyDescent="0.2">
      <c r="A28" s="3" t="s">
        <v>89</v>
      </c>
      <c r="C28" s="5">
        <v>0</v>
      </c>
      <c r="D28" s="5">
        <v>0</v>
      </c>
      <c r="E28" s="5">
        <v>0</v>
      </c>
      <c r="F28" s="5">
        <v>0</v>
      </c>
      <c r="G28" s="5">
        <v>0</v>
      </c>
      <c r="H28" s="5">
        <v>0</v>
      </c>
      <c r="I28" s="5">
        <v>0</v>
      </c>
      <c r="J28" s="5">
        <v>3970000</v>
      </c>
      <c r="K28" s="5">
        <v>339000</v>
      </c>
      <c r="L28" s="5">
        <v>0</v>
      </c>
      <c r="M28" s="5">
        <v>0</v>
      </c>
    </row>
    <row r="29" spans="1:13" ht="16.7" customHeight="1" x14ac:dyDescent="0.2">
      <c r="A29" s="3" t="s">
        <v>90</v>
      </c>
      <c r="C29" s="9">
        <f t="shared" ref="C29:M29" si="3">C26-C27-C28</f>
        <v>7862000</v>
      </c>
      <c r="D29" s="9">
        <f t="shared" si="3"/>
        <v>8946000</v>
      </c>
      <c r="E29" s="9">
        <f t="shared" si="3"/>
        <v>10315000</v>
      </c>
      <c r="F29" s="9">
        <f t="shared" si="3"/>
        <v>11156000</v>
      </c>
      <c r="G29" s="9">
        <f t="shared" si="3"/>
        <v>11865000</v>
      </c>
      <c r="H29" s="9">
        <f t="shared" si="3"/>
        <v>12012000</v>
      </c>
      <c r="I29" s="9">
        <f t="shared" si="3"/>
        <v>13312000</v>
      </c>
      <c r="J29" s="9">
        <f t="shared" si="3"/>
        <v>12626000</v>
      </c>
      <c r="K29" s="9">
        <f t="shared" si="3"/>
        <v>13750000</v>
      </c>
      <c r="L29" s="9">
        <f t="shared" si="3"/>
        <v>12311000</v>
      </c>
      <c r="M29" s="9">
        <f t="shared" si="3"/>
        <v>12465000</v>
      </c>
    </row>
    <row r="30" spans="1:13" ht="16.5" customHeight="1" x14ac:dyDescent="0.2">
      <c r="C30" s="10"/>
      <c r="D30" s="10"/>
      <c r="E30" s="10"/>
      <c r="F30" s="10"/>
      <c r="G30" s="10"/>
      <c r="H30" s="10"/>
      <c r="I30" s="10"/>
      <c r="J30" s="10"/>
      <c r="K30" s="10"/>
      <c r="L30" s="10"/>
      <c r="M30" s="10"/>
    </row>
    <row r="31" spans="1:13" ht="16.5" customHeight="1" x14ac:dyDescent="0.2">
      <c r="A31" s="21" t="s">
        <v>91</v>
      </c>
      <c r="L31" s="3"/>
    </row>
    <row r="32" spans="1:13" ht="16.7" customHeight="1" x14ac:dyDescent="0.2">
      <c r="A32" s="3" t="s">
        <v>23</v>
      </c>
      <c r="C32" s="23">
        <v>-15449000</v>
      </c>
      <c r="D32" s="23">
        <v>-16445000</v>
      </c>
      <c r="E32" s="23">
        <v>-21096000</v>
      </c>
      <c r="F32" s="23">
        <v>-19591000</v>
      </c>
      <c r="G32" s="23">
        <v>-22685000</v>
      </c>
      <c r="H32" s="23">
        <v>-22234000</v>
      </c>
      <c r="I32" s="23">
        <v>-18327000</v>
      </c>
      <c r="J32" s="23">
        <v>-27553000</v>
      </c>
      <c r="K32" s="23">
        <v>-21672000</v>
      </c>
      <c r="L32" s="23">
        <v>-10565000</v>
      </c>
      <c r="M32" s="23">
        <v>-3465000</v>
      </c>
    </row>
    <row r="33" spans="1:13" ht="16.7" customHeight="1" x14ac:dyDescent="0.2">
      <c r="A33" s="3" t="s">
        <v>76</v>
      </c>
      <c r="C33" s="7">
        <v>2399000</v>
      </c>
      <c r="D33" s="7">
        <v>3024000</v>
      </c>
      <c r="E33" s="7">
        <v>8783000</v>
      </c>
      <c r="F33" s="7">
        <v>8669000</v>
      </c>
      <c r="G33" s="7">
        <v>9319000</v>
      </c>
      <c r="H33" s="7">
        <v>11373000</v>
      </c>
      <c r="I33" s="7">
        <v>10499000</v>
      </c>
      <c r="J33" s="7">
        <v>12252000</v>
      </c>
      <c r="K33" s="7">
        <v>13035000</v>
      </c>
      <c r="L33" s="7">
        <v>15666000</v>
      </c>
      <c r="M33" s="7">
        <v>15300000</v>
      </c>
    </row>
    <row r="34" spans="1:13" ht="16.7" customHeight="1" x14ac:dyDescent="0.2">
      <c r="A34" s="3" t="s">
        <v>71</v>
      </c>
      <c r="C34" s="7">
        <v>0</v>
      </c>
      <c r="D34" s="7">
        <v>0</v>
      </c>
      <c r="E34" s="7">
        <v>0</v>
      </c>
      <c r="F34" s="7">
        <v>0</v>
      </c>
      <c r="G34" s="7">
        <v>0</v>
      </c>
      <c r="H34" s="7">
        <v>0</v>
      </c>
      <c r="I34" s="7">
        <v>0</v>
      </c>
      <c r="J34" s="7">
        <v>3970000</v>
      </c>
      <c r="K34" s="7">
        <v>339000</v>
      </c>
      <c r="L34" s="7">
        <v>0</v>
      </c>
      <c r="M34" s="7">
        <v>0</v>
      </c>
    </row>
    <row r="35" spans="1:13" ht="16.7" customHeight="1" x14ac:dyDescent="0.2">
      <c r="A35" s="3" t="s">
        <v>77</v>
      </c>
      <c r="C35" s="5">
        <v>151000</v>
      </c>
      <c r="D35" s="5">
        <v>151000</v>
      </c>
      <c r="E35" s="5">
        <v>151000</v>
      </c>
      <c r="F35" s="5">
        <v>150000</v>
      </c>
      <c r="G35" s="5">
        <v>151000</v>
      </c>
      <c r="H35" s="5">
        <v>151000</v>
      </c>
      <c r="I35" s="5">
        <v>125000</v>
      </c>
      <c r="J35" s="5">
        <v>193000</v>
      </c>
      <c r="K35" s="5">
        <v>579000</v>
      </c>
      <c r="L35" s="5">
        <v>578000</v>
      </c>
      <c r="M35" s="5">
        <v>579000</v>
      </c>
    </row>
    <row r="36" spans="1:13" ht="16.7" customHeight="1" x14ac:dyDescent="0.2">
      <c r="A36" s="3" t="s">
        <v>48</v>
      </c>
      <c r="C36" s="9">
        <f t="shared" ref="C36:M36" si="4">C32+C33+C34+C35</f>
        <v>-12899000</v>
      </c>
      <c r="D36" s="9">
        <f t="shared" si="4"/>
        <v>-13270000</v>
      </c>
      <c r="E36" s="9">
        <f t="shared" si="4"/>
        <v>-12162000</v>
      </c>
      <c r="F36" s="9">
        <f t="shared" si="4"/>
        <v>-10772000</v>
      </c>
      <c r="G36" s="9">
        <f t="shared" si="4"/>
        <v>-13215000</v>
      </c>
      <c r="H36" s="9">
        <f t="shared" si="4"/>
        <v>-10710000</v>
      </c>
      <c r="I36" s="9">
        <f t="shared" si="4"/>
        <v>-7703000</v>
      </c>
      <c r="J36" s="9">
        <f t="shared" si="4"/>
        <v>-11138000</v>
      </c>
      <c r="K36" s="9">
        <f t="shared" si="4"/>
        <v>-7719000</v>
      </c>
      <c r="L36" s="9">
        <f t="shared" si="4"/>
        <v>5679000</v>
      </c>
      <c r="M36" s="9">
        <f t="shared" si="4"/>
        <v>12414000</v>
      </c>
    </row>
    <row r="37" spans="1:13" ht="16.7" customHeight="1" x14ac:dyDescent="0.2">
      <c r="C37" s="10"/>
      <c r="D37" s="10"/>
      <c r="E37" s="10"/>
      <c r="F37" s="10"/>
      <c r="G37" s="10"/>
      <c r="H37" s="10"/>
      <c r="I37" s="10"/>
      <c r="J37" s="10"/>
      <c r="K37" s="10"/>
      <c r="L37" s="10"/>
      <c r="M37" s="10"/>
    </row>
    <row r="38" spans="1:13" ht="16.7" customHeight="1" x14ac:dyDescent="0.2">
      <c r="A38" s="3" t="s">
        <v>92</v>
      </c>
      <c r="C38" s="26">
        <v>-0.26</v>
      </c>
      <c r="D38" s="26">
        <v>-0.26</v>
      </c>
      <c r="E38" s="26">
        <v>-0.3</v>
      </c>
      <c r="F38" s="26">
        <v>-0.26</v>
      </c>
      <c r="G38" s="26">
        <v>-0.28000000000000003</v>
      </c>
      <c r="H38" s="26">
        <v>-0.26</v>
      </c>
      <c r="I38" s="26">
        <v>-0.2</v>
      </c>
      <c r="J38" s="26">
        <v>-0.28000000000000003</v>
      </c>
      <c r="K38" s="26">
        <v>-0.21</v>
      </c>
      <c r="L38" s="26">
        <v>-0.1</v>
      </c>
      <c r="M38" s="26">
        <v>-0.03</v>
      </c>
    </row>
    <row r="39" spans="1:13" ht="16.7" customHeight="1" x14ac:dyDescent="0.2">
      <c r="A39" s="3" t="s">
        <v>93</v>
      </c>
      <c r="C39" s="26">
        <v>-0.22</v>
      </c>
      <c r="D39" s="26">
        <v>-0.21</v>
      </c>
      <c r="E39" s="26">
        <v>-0.18</v>
      </c>
      <c r="F39" s="26">
        <v>-0.14000000000000001</v>
      </c>
      <c r="G39" s="26">
        <v>-0.16</v>
      </c>
      <c r="H39" s="26">
        <v>-0.13</v>
      </c>
      <c r="I39" s="26">
        <v>-0.08</v>
      </c>
      <c r="J39" s="26">
        <v>-0.11</v>
      </c>
      <c r="K39" s="26">
        <v>-0.08</v>
      </c>
      <c r="L39" s="26">
        <v>0.05</v>
      </c>
      <c r="M39" s="26">
        <v>0.11</v>
      </c>
    </row>
    <row r="40" spans="1:13" ht="16.7" customHeight="1" x14ac:dyDescent="0.2">
      <c r="L40" s="3"/>
    </row>
    <row r="41" spans="1:13" ht="27.6" customHeight="1" x14ac:dyDescent="0.2">
      <c r="A41" s="21" t="s">
        <v>94</v>
      </c>
      <c r="L41" s="3"/>
    </row>
    <row r="42" spans="1:13" ht="16.7" customHeight="1" x14ac:dyDescent="0.2">
      <c r="A42" s="3" t="s">
        <v>30</v>
      </c>
      <c r="C42" s="23">
        <v>-16076000</v>
      </c>
      <c r="D42" s="23">
        <v>-17341000</v>
      </c>
      <c r="E42" s="23">
        <v>-20924000</v>
      </c>
      <c r="F42" s="23">
        <v>-19614000</v>
      </c>
      <c r="G42" s="23">
        <v>-21440000</v>
      </c>
      <c r="H42" s="23">
        <v>-21628000</v>
      </c>
      <c r="I42" s="23">
        <v>-17640000</v>
      </c>
      <c r="J42" s="23">
        <v>-38305000</v>
      </c>
      <c r="K42" s="23">
        <v>-22977000</v>
      </c>
      <c r="L42" s="23">
        <v>-11960000</v>
      </c>
      <c r="M42" s="23">
        <v>-5858000</v>
      </c>
    </row>
    <row r="43" spans="1:13" ht="16.7" customHeight="1" x14ac:dyDescent="0.2">
      <c r="A43" s="3" t="s">
        <v>29</v>
      </c>
      <c r="C43" s="7">
        <v>188000</v>
      </c>
      <c r="D43" s="7">
        <v>191000</v>
      </c>
      <c r="E43" s="7">
        <v>55000</v>
      </c>
      <c r="F43" s="7">
        <v>0</v>
      </c>
      <c r="G43" s="7">
        <v>0</v>
      </c>
      <c r="H43" s="7">
        <v>0</v>
      </c>
      <c r="I43" s="7">
        <v>0</v>
      </c>
      <c r="J43" s="7">
        <v>0</v>
      </c>
      <c r="K43" s="7">
        <v>0</v>
      </c>
      <c r="L43" s="7">
        <v>0</v>
      </c>
      <c r="M43" s="7">
        <v>0</v>
      </c>
    </row>
    <row r="44" spans="1:13" ht="16.7" customHeight="1" x14ac:dyDescent="0.2">
      <c r="A44" s="3" t="s">
        <v>76</v>
      </c>
      <c r="C44" s="7">
        <v>2399000</v>
      </c>
      <c r="D44" s="7">
        <v>3024000</v>
      </c>
      <c r="E44" s="7">
        <v>8783000</v>
      </c>
      <c r="F44" s="7">
        <v>8669000</v>
      </c>
      <c r="G44" s="7">
        <v>9319000</v>
      </c>
      <c r="H44" s="7">
        <v>11373000</v>
      </c>
      <c r="I44" s="7">
        <v>10499000</v>
      </c>
      <c r="J44" s="7">
        <v>12252000</v>
      </c>
      <c r="K44" s="7">
        <v>13035000</v>
      </c>
      <c r="L44" s="7">
        <v>15666000</v>
      </c>
      <c r="M44" s="7">
        <v>15300000</v>
      </c>
    </row>
    <row r="45" spans="1:13" ht="16.7" customHeight="1" x14ac:dyDescent="0.2">
      <c r="A45" s="3" t="s">
        <v>95</v>
      </c>
      <c r="C45" s="7">
        <v>-23000</v>
      </c>
      <c r="D45" s="7">
        <v>-25000</v>
      </c>
      <c r="E45" s="7">
        <v>-90000</v>
      </c>
      <c r="F45" s="7">
        <v>-80000</v>
      </c>
      <c r="G45" s="7">
        <v>-649000</v>
      </c>
      <c r="H45" s="7">
        <v>121000</v>
      </c>
      <c r="I45" s="7">
        <v>273000</v>
      </c>
      <c r="J45" s="7">
        <v>160000</v>
      </c>
      <c r="K45" s="7">
        <v>198000</v>
      </c>
      <c r="L45" s="7">
        <v>437000</v>
      </c>
      <c r="M45" s="7">
        <v>497000</v>
      </c>
    </row>
    <row r="46" spans="1:13" ht="16.7" customHeight="1" x14ac:dyDescent="0.2">
      <c r="A46" s="3" t="s">
        <v>71</v>
      </c>
      <c r="C46" s="7">
        <v>0</v>
      </c>
      <c r="D46" s="7">
        <v>0</v>
      </c>
      <c r="E46" s="7">
        <v>0</v>
      </c>
      <c r="F46" s="7">
        <v>0</v>
      </c>
      <c r="G46" s="7">
        <v>0</v>
      </c>
      <c r="H46" s="7">
        <v>0</v>
      </c>
      <c r="I46" s="7">
        <v>0</v>
      </c>
      <c r="J46" s="7">
        <v>3970000</v>
      </c>
      <c r="K46" s="7">
        <v>339000</v>
      </c>
      <c r="L46" s="13">
        <v>0</v>
      </c>
      <c r="M46" s="13">
        <v>0</v>
      </c>
    </row>
    <row r="47" spans="1:13" ht="16.7" customHeight="1" x14ac:dyDescent="0.2">
      <c r="A47" s="3" t="s">
        <v>96</v>
      </c>
      <c r="C47" s="7">
        <v>0</v>
      </c>
      <c r="D47" s="7">
        <v>0</v>
      </c>
      <c r="E47" s="7">
        <v>0</v>
      </c>
      <c r="F47" s="7">
        <v>0</v>
      </c>
      <c r="G47" s="7">
        <v>0</v>
      </c>
      <c r="H47" s="7">
        <v>0</v>
      </c>
      <c r="I47" s="7">
        <v>0</v>
      </c>
      <c r="J47" s="7">
        <v>10582000</v>
      </c>
      <c r="K47" s="7">
        <v>0</v>
      </c>
      <c r="L47" s="13">
        <v>0</v>
      </c>
      <c r="M47" s="13">
        <v>0</v>
      </c>
    </row>
    <row r="48" spans="1:13" ht="16.7" customHeight="1" x14ac:dyDescent="0.2">
      <c r="A48" s="3" t="s">
        <v>97</v>
      </c>
      <c r="C48" s="5">
        <v>151000</v>
      </c>
      <c r="D48" s="5">
        <v>151000</v>
      </c>
      <c r="E48" s="5">
        <v>151000</v>
      </c>
      <c r="F48" s="5">
        <v>150000</v>
      </c>
      <c r="G48" s="5">
        <v>151000</v>
      </c>
      <c r="H48" s="5">
        <v>151000</v>
      </c>
      <c r="I48" s="5">
        <v>125000</v>
      </c>
      <c r="J48" s="5">
        <v>193000</v>
      </c>
      <c r="K48" s="5">
        <v>579000</v>
      </c>
      <c r="L48" s="5">
        <v>578000</v>
      </c>
      <c r="M48" s="5">
        <v>579000</v>
      </c>
    </row>
    <row r="49" spans="1:13" ht="16.7" customHeight="1" x14ac:dyDescent="0.2">
      <c r="A49" s="3" t="s">
        <v>51</v>
      </c>
      <c r="C49" s="9">
        <v>-13361000</v>
      </c>
      <c r="D49" s="9">
        <v>-14000000</v>
      </c>
      <c r="E49" s="9">
        <f>E42+E43+E44+E45+E48</f>
        <v>-12025000</v>
      </c>
      <c r="F49" s="9">
        <f>F42+F43+F44+F45+F48</f>
        <v>-10875000</v>
      </c>
      <c r="G49" s="9">
        <f>G42+G43+G44+G45+G48</f>
        <v>-12619000</v>
      </c>
      <c r="H49" s="9">
        <f>SUM(H42:H48)</f>
        <v>-9983000</v>
      </c>
      <c r="I49" s="9">
        <f>SUM(I42:I48)</f>
        <v>-6743000</v>
      </c>
      <c r="J49" s="9">
        <f>SUM(J42:J48)</f>
        <v>-11148000</v>
      </c>
      <c r="K49" s="9">
        <f>SUM(K42:K48)</f>
        <v>-8826000</v>
      </c>
      <c r="L49" s="9">
        <f>SUM(L42:L48)</f>
        <v>4721000</v>
      </c>
      <c r="M49" s="9">
        <v>10518000</v>
      </c>
    </row>
    <row r="50" spans="1:13" ht="16.7" customHeight="1" x14ac:dyDescent="0.2">
      <c r="C50" s="10"/>
      <c r="D50" s="10"/>
      <c r="E50" s="10"/>
      <c r="F50" s="10"/>
      <c r="G50" s="10"/>
      <c r="H50" s="10"/>
      <c r="I50" s="10"/>
      <c r="J50" s="10"/>
      <c r="K50" s="10"/>
      <c r="L50" s="10"/>
      <c r="M50" s="10"/>
    </row>
    <row r="51" spans="1:13" ht="16.7" customHeight="1" x14ac:dyDescent="0.2">
      <c r="A51" s="3" t="s">
        <v>98</v>
      </c>
      <c r="C51" s="12">
        <v>-0.68</v>
      </c>
      <c r="D51" s="12">
        <v>-0.73</v>
      </c>
      <c r="E51" s="12">
        <v>-0.28000000000000003</v>
      </c>
      <c r="F51" s="12">
        <v>-0.21</v>
      </c>
      <c r="G51" s="12">
        <v>-0.23</v>
      </c>
      <c r="H51" s="12">
        <v>-0.23</v>
      </c>
      <c r="I51" s="12">
        <v>-0.18</v>
      </c>
      <c r="J51" s="12">
        <v>-0.39</v>
      </c>
      <c r="K51" s="12">
        <v>-0.23</v>
      </c>
      <c r="L51" s="12">
        <v>-0.12</v>
      </c>
      <c r="M51" s="12">
        <v>-0.06</v>
      </c>
    </row>
    <row r="52" spans="1:13" ht="16.7" customHeight="1" x14ac:dyDescent="0.2">
      <c r="A52" s="3" t="s">
        <v>29</v>
      </c>
      <c r="C52" s="27">
        <v>0.01</v>
      </c>
      <c r="D52" s="27">
        <v>0.01</v>
      </c>
      <c r="E52" s="13">
        <v>0</v>
      </c>
      <c r="F52" s="13">
        <v>0</v>
      </c>
      <c r="G52" s="13">
        <v>0</v>
      </c>
      <c r="H52" s="13">
        <v>0</v>
      </c>
      <c r="I52" s="13">
        <v>0</v>
      </c>
      <c r="J52" s="13">
        <v>0</v>
      </c>
      <c r="K52" s="13">
        <v>0</v>
      </c>
      <c r="L52" s="13">
        <v>0</v>
      </c>
      <c r="M52" s="13">
        <v>0</v>
      </c>
    </row>
    <row r="53" spans="1:13" ht="16.7" customHeight="1" x14ac:dyDescent="0.2">
      <c r="A53" s="3" t="s">
        <v>76</v>
      </c>
      <c r="C53" s="28">
        <v>0.1</v>
      </c>
      <c r="D53" s="27">
        <v>0.12</v>
      </c>
      <c r="E53" s="27">
        <v>0.12</v>
      </c>
      <c r="F53" s="27">
        <v>0.09</v>
      </c>
      <c r="G53" s="28">
        <v>0.1</v>
      </c>
      <c r="H53" s="28">
        <v>0.13</v>
      </c>
      <c r="I53" s="28">
        <v>0.11</v>
      </c>
      <c r="J53" s="28">
        <v>0.13</v>
      </c>
      <c r="K53" s="28">
        <v>0.13</v>
      </c>
      <c r="L53" s="28">
        <v>0.16</v>
      </c>
      <c r="M53" s="28">
        <v>0.15</v>
      </c>
    </row>
    <row r="54" spans="1:13" ht="16.7" customHeight="1" x14ac:dyDescent="0.2">
      <c r="A54" s="3" t="s">
        <v>95</v>
      </c>
      <c r="C54" s="13">
        <v>0</v>
      </c>
      <c r="D54" s="13">
        <v>0</v>
      </c>
      <c r="E54" s="13">
        <v>0</v>
      </c>
      <c r="F54" s="13">
        <v>0</v>
      </c>
      <c r="G54" s="13">
        <v>0</v>
      </c>
      <c r="H54" s="13">
        <v>0</v>
      </c>
      <c r="I54" s="13">
        <v>0</v>
      </c>
      <c r="J54" s="13">
        <v>0</v>
      </c>
      <c r="K54" s="13">
        <v>0</v>
      </c>
      <c r="L54" s="13">
        <v>0</v>
      </c>
      <c r="M54" s="13">
        <v>0</v>
      </c>
    </row>
    <row r="55" spans="1:13" ht="16.7" customHeight="1" x14ac:dyDescent="0.2">
      <c r="A55" s="3" t="s">
        <v>71</v>
      </c>
      <c r="C55" s="13">
        <v>0</v>
      </c>
      <c r="D55" s="13">
        <v>0</v>
      </c>
      <c r="E55" s="13">
        <v>0</v>
      </c>
      <c r="F55" s="13">
        <v>0</v>
      </c>
      <c r="G55" s="13">
        <v>0</v>
      </c>
      <c r="H55" s="13">
        <v>0</v>
      </c>
      <c r="I55" s="13">
        <v>0</v>
      </c>
      <c r="J55" s="27">
        <v>0.04</v>
      </c>
      <c r="K55" s="13">
        <v>0</v>
      </c>
      <c r="L55" s="13">
        <v>0</v>
      </c>
      <c r="M55" s="13">
        <v>0</v>
      </c>
    </row>
    <row r="56" spans="1:13" ht="16.7" customHeight="1" x14ac:dyDescent="0.2">
      <c r="A56" s="3" t="s">
        <v>96</v>
      </c>
      <c r="C56" s="13">
        <v>0</v>
      </c>
      <c r="D56" s="13">
        <v>0</v>
      </c>
      <c r="E56" s="13">
        <v>0</v>
      </c>
      <c r="F56" s="13">
        <v>0</v>
      </c>
      <c r="G56" s="13">
        <v>0</v>
      </c>
      <c r="H56" s="13">
        <v>0</v>
      </c>
      <c r="I56" s="13">
        <v>0</v>
      </c>
      <c r="J56" s="27">
        <v>0.11</v>
      </c>
      <c r="K56" s="13">
        <v>0</v>
      </c>
      <c r="L56" s="13">
        <v>0</v>
      </c>
      <c r="M56" s="13">
        <v>0</v>
      </c>
    </row>
    <row r="57" spans="1:13" ht="16.7" customHeight="1" x14ac:dyDescent="0.2">
      <c r="A57" s="3" t="s">
        <v>97</v>
      </c>
      <c r="C57" s="13">
        <v>0</v>
      </c>
      <c r="D57" s="27">
        <v>0.01</v>
      </c>
      <c r="E57" s="13">
        <v>0</v>
      </c>
      <c r="F57" s="13">
        <v>0</v>
      </c>
      <c r="G57" s="13">
        <v>0</v>
      </c>
      <c r="H57" s="13">
        <v>0</v>
      </c>
      <c r="I57" s="13">
        <v>0</v>
      </c>
      <c r="J57" s="13">
        <v>0</v>
      </c>
      <c r="K57" s="27">
        <v>0.01</v>
      </c>
      <c r="L57" s="27">
        <v>0.01</v>
      </c>
      <c r="M57" s="27">
        <v>0.01</v>
      </c>
    </row>
    <row r="58" spans="1:13" ht="16.7" customHeight="1" x14ac:dyDescent="0.2">
      <c r="A58" s="3" t="s">
        <v>99</v>
      </c>
      <c r="C58" s="29">
        <v>0</v>
      </c>
      <c r="D58" s="29">
        <v>0</v>
      </c>
      <c r="E58" s="29">
        <v>0</v>
      </c>
      <c r="F58" s="29">
        <v>0</v>
      </c>
      <c r="G58" s="29">
        <v>0</v>
      </c>
      <c r="H58" s="29">
        <v>0</v>
      </c>
      <c r="I58" s="29">
        <v>0</v>
      </c>
      <c r="J58" s="29">
        <v>0</v>
      </c>
      <c r="K58" s="29">
        <v>0</v>
      </c>
      <c r="L58" s="30">
        <v>-0.01</v>
      </c>
      <c r="M58" s="30">
        <v>-0.01</v>
      </c>
    </row>
    <row r="59" spans="1:13" ht="16.7" customHeight="1" x14ac:dyDescent="0.2">
      <c r="A59" s="3" t="s">
        <v>52</v>
      </c>
      <c r="C59" s="31">
        <f>C51+C52+C53+C54+C57</f>
        <v>-0.57000000000000006</v>
      </c>
      <c r="D59" s="31">
        <f>D51+D52+D53+D54+D57</f>
        <v>-0.59</v>
      </c>
      <c r="E59" s="31">
        <f>E51+E52+E53+E54+E57</f>
        <v>-0.16000000000000003</v>
      </c>
      <c r="F59" s="31">
        <f>F51+F52+F53+F54+F57</f>
        <v>-0.12</v>
      </c>
      <c r="G59" s="32">
        <f>G51+G52+G53+G54+G57</f>
        <v>-0.13</v>
      </c>
      <c r="H59" s="32">
        <f>SUM(H51:H58)</f>
        <v>-0.1</v>
      </c>
      <c r="I59" s="32">
        <f>SUM(I51:I58)</f>
        <v>-6.9999999999999993E-2</v>
      </c>
      <c r="J59" s="32">
        <f>SUM(J51:J58)</f>
        <v>-0.11</v>
      </c>
      <c r="K59" s="32">
        <f>SUM(K51:K58)</f>
        <v>-9.0000000000000011E-2</v>
      </c>
      <c r="L59" s="32">
        <f>SUM(L51:L58)</f>
        <v>4.0000000000000008E-2</v>
      </c>
      <c r="M59" s="32">
        <v>0.09</v>
      </c>
    </row>
    <row r="60" spans="1:13" ht="16.7" customHeight="1" x14ac:dyDescent="0.2">
      <c r="C60" s="10"/>
      <c r="D60" s="10"/>
      <c r="E60" s="10"/>
      <c r="F60" s="10"/>
      <c r="G60" s="10"/>
      <c r="H60" s="10"/>
      <c r="I60" s="10"/>
      <c r="J60" s="10"/>
      <c r="K60" s="10"/>
      <c r="L60" s="10"/>
      <c r="M60" s="10"/>
    </row>
    <row r="61" spans="1:13" ht="16.5" customHeight="1" x14ac:dyDescent="0.2">
      <c r="A61" s="3" t="s">
        <v>55</v>
      </c>
      <c r="C61" s="7">
        <v>23495000</v>
      </c>
      <c r="D61" s="7">
        <v>23750000</v>
      </c>
      <c r="E61" s="7">
        <v>74261000</v>
      </c>
      <c r="F61" s="7">
        <v>92187000</v>
      </c>
      <c r="G61" s="7">
        <v>93738000</v>
      </c>
      <c r="H61" s="7">
        <v>95820000</v>
      </c>
      <c r="I61" s="7">
        <v>96709000</v>
      </c>
      <c r="J61" s="7">
        <v>97738000</v>
      </c>
      <c r="K61" s="7">
        <v>98855000</v>
      </c>
      <c r="L61" s="7">
        <v>108587000</v>
      </c>
      <c r="M61" s="7">
        <v>111224000</v>
      </c>
    </row>
    <row r="62" spans="1:13" ht="27.6" customHeight="1" x14ac:dyDescent="0.2">
      <c r="A62" s="3" t="s">
        <v>100</v>
      </c>
      <c r="C62" s="5">
        <v>55386000</v>
      </c>
      <c r="D62" s="5">
        <v>55386000</v>
      </c>
      <c r="E62" s="5">
        <v>14449000</v>
      </c>
      <c r="F62" s="5">
        <v>0</v>
      </c>
      <c r="G62" s="5">
        <v>0</v>
      </c>
      <c r="H62" s="5">
        <v>0</v>
      </c>
      <c r="I62" s="5">
        <v>0</v>
      </c>
      <c r="J62" s="5">
        <v>0</v>
      </c>
      <c r="K62" s="5">
        <v>0</v>
      </c>
      <c r="L62" s="5">
        <v>0</v>
      </c>
      <c r="M62" s="5">
        <v>0</v>
      </c>
    </row>
    <row r="63" spans="1:13" ht="29.1" customHeight="1" x14ac:dyDescent="0.2">
      <c r="A63" s="3" t="s">
        <v>101</v>
      </c>
      <c r="C63" s="19">
        <v>78881000</v>
      </c>
      <c r="D63" s="19">
        <v>79136000</v>
      </c>
      <c r="E63" s="19">
        <f t="shared" ref="E63:L63" si="5">E61+E62</f>
        <v>88710000</v>
      </c>
      <c r="F63" s="19">
        <f t="shared" si="5"/>
        <v>92187000</v>
      </c>
      <c r="G63" s="19">
        <f t="shared" si="5"/>
        <v>93738000</v>
      </c>
      <c r="H63" s="19">
        <f t="shared" si="5"/>
        <v>95820000</v>
      </c>
      <c r="I63" s="19">
        <f t="shared" si="5"/>
        <v>96709000</v>
      </c>
      <c r="J63" s="19">
        <f t="shared" si="5"/>
        <v>97738000</v>
      </c>
      <c r="K63" s="19">
        <f t="shared" si="5"/>
        <v>98855000</v>
      </c>
      <c r="L63" s="19">
        <f t="shared" si="5"/>
        <v>108587000</v>
      </c>
      <c r="M63" s="19">
        <v>111224000</v>
      </c>
    </row>
    <row r="64" spans="1:13" ht="16.7" customHeight="1" x14ac:dyDescent="0.2">
      <c r="C64" s="10"/>
      <c r="D64" s="10"/>
      <c r="E64" s="10"/>
      <c r="F64" s="10"/>
      <c r="G64" s="10"/>
      <c r="H64" s="10"/>
      <c r="I64" s="10"/>
      <c r="J64" s="10"/>
      <c r="K64" s="10"/>
      <c r="L64" s="10"/>
      <c r="M64" s="10"/>
    </row>
    <row r="65" spans="1:13" ht="16.7" customHeight="1" x14ac:dyDescent="0.2">
      <c r="A65" s="3" t="s">
        <v>102</v>
      </c>
      <c r="C65" s="33">
        <v>-170</v>
      </c>
      <c r="D65" s="33">
        <v>-180</v>
      </c>
      <c r="E65" s="34">
        <v>-0.14000000000000001</v>
      </c>
      <c r="F65" s="34">
        <v>-0.12</v>
      </c>
      <c r="G65" s="34">
        <v>-0.13</v>
      </c>
      <c r="H65" s="35">
        <v>-0.1</v>
      </c>
      <c r="I65" s="34">
        <v>-7.0000000000000007E-2</v>
      </c>
      <c r="J65" s="34">
        <v>-0.11</v>
      </c>
      <c r="K65" s="35">
        <v>-0.09</v>
      </c>
      <c r="L65" s="35">
        <v>0.04</v>
      </c>
      <c r="M65" s="35">
        <v>0.09</v>
      </c>
    </row>
    <row r="66" spans="1:13" ht="16.7" customHeight="1" x14ac:dyDescent="0.2">
      <c r="A66" s="36" t="s">
        <v>33</v>
      </c>
      <c r="C66" s="15"/>
      <c r="D66" s="15"/>
      <c r="E66" s="15"/>
      <c r="F66" s="15"/>
      <c r="G66" s="15"/>
      <c r="H66" s="15"/>
      <c r="I66" s="15"/>
      <c r="J66" s="15"/>
      <c r="K66" s="15"/>
      <c r="L66" s="15"/>
      <c r="M66" s="15"/>
    </row>
    <row r="67" spans="1:13" ht="16.7" customHeight="1" x14ac:dyDescent="0.2">
      <c r="A67" s="41" t="s">
        <v>103</v>
      </c>
      <c r="B67" s="40"/>
      <c r="C67" s="40"/>
      <c r="D67" s="40"/>
      <c r="E67" s="40"/>
      <c r="F67" s="40"/>
      <c r="G67" s="40"/>
      <c r="H67" s="40"/>
      <c r="I67" s="40"/>
      <c r="J67" s="40"/>
      <c r="K67" s="40"/>
      <c r="L67" s="40"/>
      <c r="M67" s="40"/>
    </row>
    <row r="68" spans="1:13" ht="16.7" customHeight="1" x14ac:dyDescent="0.2">
      <c r="A68" s="41" t="s">
        <v>104</v>
      </c>
      <c r="B68" s="40"/>
      <c r="C68" s="40"/>
      <c r="D68" s="40"/>
      <c r="E68" s="40"/>
      <c r="F68" s="40"/>
      <c r="G68" s="40"/>
      <c r="H68" s="40"/>
      <c r="I68" s="40"/>
      <c r="J68" s="40"/>
      <c r="K68" s="40"/>
      <c r="L68" s="40"/>
      <c r="M68" s="40"/>
    </row>
    <row r="69" spans="1:13" ht="16.7" customHeight="1" x14ac:dyDescent="0.2">
      <c r="A69" s="41" t="s">
        <v>105</v>
      </c>
      <c r="B69" s="40"/>
      <c r="C69" s="40"/>
      <c r="D69" s="40"/>
      <c r="E69" s="40"/>
      <c r="F69" s="40"/>
      <c r="G69" s="40"/>
      <c r="H69" s="40"/>
      <c r="I69" s="40"/>
      <c r="J69" s="40"/>
      <c r="K69" s="40"/>
      <c r="L69" s="40"/>
      <c r="M69" s="40"/>
    </row>
    <row r="70" spans="1:13" ht="16.7" customHeight="1" x14ac:dyDescent="0.2">
      <c r="A70" s="41" t="s">
        <v>106</v>
      </c>
      <c r="B70" s="40"/>
      <c r="C70" s="40"/>
      <c r="D70" s="40"/>
      <c r="E70" s="40"/>
      <c r="F70" s="40"/>
      <c r="G70" s="40"/>
      <c r="H70" s="40"/>
      <c r="I70" s="40"/>
      <c r="J70" s="40"/>
      <c r="K70" s="40"/>
      <c r="L70" s="40"/>
      <c r="M70" s="40"/>
    </row>
    <row r="71" spans="1:13" ht="16.7" customHeight="1" x14ac:dyDescent="0.2"/>
    <row r="72" spans="1:13" ht="16.7" customHeight="1" x14ac:dyDescent="0.2"/>
    <row r="73" spans="1:13" ht="16.7" customHeight="1" x14ac:dyDescent="0.2"/>
    <row r="74" spans="1:13" ht="16.7" customHeight="1" x14ac:dyDescent="0.2"/>
    <row r="75" spans="1:13" ht="16.7" customHeight="1" x14ac:dyDescent="0.2"/>
    <row r="76" spans="1:13" ht="16.7" customHeight="1" x14ac:dyDescent="0.2"/>
    <row r="77" spans="1:13" ht="16.7" customHeight="1" x14ac:dyDescent="0.2"/>
    <row r="78" spans="1:13" ht="16.7" customHeight="1" x14ac:dyDescent="0.2"/>
    <row r="79" spans="1:13" ht="16.7" customHeight="1" x14ac:dyDescent="0.2"/>
    <row r="80" spans="1:13"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sheetData>
  <mergeCells count="7">
    <mergeCell ref="A70:M70"/>
    <mergeCell ref="A69:M69"/>
    <mergeCell ref="A3:M3"/>
    <mergeCell ref="A2:M2"/>
    <mergeCell ref="A1:M1"/>
    <mergeCell ref="A68:M68"/>
    <mergeCell ref="A67:M67"/>
  </mergeCells>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showRuler="0" workbookViewId="0">
      <selection activeCell="E35" sqref="E35"/>
    </sheetView>
  </sheetViews>
  <sheetFormatPr defaultColWidth="13.7109375" defaultRowHeight="12.75" x14ac:dyDescent="0.2"/>
  <cols>
    <col min="1" max="26" width="20.140625" customWidth="1"/>
  </cols>
  <sheetData>
    <row r="1" spans="1:10" ht="16.7" customHeight="1" x14ac:dyDescent="0.2">
      <c r="A1" s="42" t="s">
        <v>107</v>
      </c>
      <c r="B1" s="40"/>
      <c r="C1" s="40"/>
      <c r="D1" s="40"/>
      <c r="E1" s="40"/>
      <c r="F1" s="40"/>
      <c r="G1" s="40"/>
      <c r="H1" s="40"/>
      <c r="I1" s="40"/>
      <c r="J1" s="40"/>
    </row>
    <row r="2" spans="1:10" ht="16.7" customHeight="1" x14ac:dyDescent="0.2">
      <c r="A2" s="40"/>
      <c r="B2" s="40"/>
      <c r="C2" s="40"/>
      <c r="D2" s="40"/>
      <c r="E2" s="40"/>
      <c r="F2" s="40"/>
      <c r="G2" s="40"/>
      <c r="H2" s="40"/>
      <c r="I2" s="40"/>
      <c r="J2" s="40"/>
    </row>
    <row r="3" spans="1:10" ht="16.7" customHeight="1" x14ac:dyDescent="0.2">
      <c r="A3" s="40"/>
      <c r="B3" s="40"/>
      <c r="C3" s="40"/>
      <c r="D3" s="40"/>
      <c r="E3" s="40"/>
      <c r="F3" s="40"/>
      <c r="G3" s="40"/>
      <c r="H3" s="40"/>
      <c r="I3" s="40"/>
      <c r="J3" s="40"/>
    </row>
    <row r="4" spans="1:10" ht="16.7" customHeight="1" x14ac:dyDescent="0.2">
      <c r="A4" s="40"/>
      <c r="B4" s="40"/>
      <c r="C4" s="40"/>
      <c r="D4" s="40"/>
      <c r="E4" s="40"/>
      <c r="F4" s="40"/>
      <c r="G4" s="40"/>
      <c r="H4" s="40"/>
      <c r="I4" s="40"/>
      <c r="J4" s="40"/>
    </row>
    <row r="5" spans="1:10" ht="16.7" customHeight="1" x14ac:dyDescent="0.2">
      <c r="A5" s="40"/>
      <c r="B5" s="40"/>
      <c r="C5" s="40"/>
      <c r="D5" s="40"/>
      <c r="E5" s="40"/>
      <c r="F5" s="40"/>
      <c r="G5" s="40"/>
      <c r="H5" s="40"/>
      <c r="I5" s="40"/>
      <c r="J5" s="40"/>
    </row>
    <row r="6" spans="1:10" ht="16.7" customHeight="1" x14ac:dyDescent="0.2">
      <c r="A6" s="40"/>
      <c r="B6" s="40"/>
      <c r="C6" s="40"/>
      <c r="D6" s="40"/>
      <c r="E6" s="40"/>
      <c r="F6" s="40"/>
      <c r="G6" s="40"/>
      <c r="H6" s="40"/>
      <c r="I6" s="40"/>
      <c r="J6" s="40"/>
    </row>
    <row r="7" spans="1:10" ht="16.7" customHeight="1" x14ac:dyDescent="0.2">
      <c r="A7" s="40"/>
      <c r="B7" s="40"/>
      <c r="C7" s="40"/>
      <c r="D7" s="40"/>
      <c r="E7" s="40"/>
      <c r="F7" s="40"/>
      <c r="G7" s="40"/>
      <c r="H7" s="40"/>
      <c r="I7" s="40"/>
      <c r="J7" s="40"/>
    </row>
    <row r="8" spans="1:10" ht="16.7" customHeight="1" x14ac:dyDescent="0.2">
      <c r="A8" s="40"/>
      <c r="B8" s="40"/>
      <c r="C8" s="40"/>
      <c r="D8" s="40"/>
      <c r="E8" s="40"/>
      <c r="F8" s="40"/>
      <c r="G8" s="40"/>
      <c r="H8" s="40"/>
      <c r="I8" s="40"/>
      <c r="J8" s="40"/>
    </row>
    <row r="9" spans="1:10" ht="16.7" customHeight="1" x14ac:dyDescent="0.2">
      <c r="A9" s="40"/>
      <c r="B9" s="40"/>
      <c r="C9" s="40"/>
      <c r="D9" s="40"/>
      <c r="E9" s="40"/>
      <c r="F9" s="40"/>
      <c r="G9" s="40"/>
      <c r="H9" s="40"/>
      <c r="I9" s="40"/>
      <c r="J9" s="40"/>
    </row>
    <row r="10" spans="1:10" ht="16.7" customHeight="1" x14ac:dyDescent="0.2">
      <c r="A10" s="40"/>
      <c r="B10" s="40"/>
      <c r="C10" s="40"/>
      <c r="D10" s="40"/>
      <c r="E10" s="40"/>
      <c r="F10" s="40"/>
      <c r="G10" s="40"/>
      <c r="H10" s="40"/>
      <c r="I10" s="40"/>
      <c r="J10" s="40"/>
    </row>
    <row r="11" spans="1:10" ht="16.7" customHeight="1" x14ac:dyDescent="0.2">
      <c r="A11" s="40"/>
      <c r="B11" s="40"/>
      <c r="C11" s="40"/>
      <c r="D11" s="40"/>
      <c r="E11" s="40"/>
      <c r="F11" s="40"/>
      <c r="G11" s="40"/>
      <c r="H11" s="40"/>
      <c r="I11" s="40"/>
      <c r="J11" s="40"/>
    </row>
    <row r="12" spans="1:10" ht="16.7" customHeight="1" x14ac:dyDescent="0.2">
      <c r="A12" s="40"/>
      <c r="B12" s="40"/>
      <c r="C12" s="40"/>
      <c r="D12" s="40"/>
      <c r="E12" s="40"/>
      <c r="F12" s="40"/>
      <c r="G12" s="40"/>
      <c r="H12" s="40"/>
      <c r="I12" s="40"/>
      <c r="J12" s="40"/>
    </row>
    <row r="13" spans="1:10" ht="16.7" customHeight="1" x14ac:dyDescent="0.2">
      <c r="A13" s="40"/>
      <c r="B13" s="40"/>
      <c r="C13" s="40"/>
      <c r="D13" s="40"/>
      <c r="E13" s="40"/>
      <c r="F13" s="40"/>
      <c r="G13" s="40"/>
      <c r="H13" s="40"/>
      <c r="I13" s="40"/>
      <c r="J13" s="40"/>
    </row>
    <row r="14" spans="1:10" ht="16.7" customHeight="1" x14ac:dyDescent="0.2">
      <c r="A14" s="40"/>
      <c r="B14" s="40"/>
      <c r="C14" s="40"/>
      <c r="D14" s="40"/>
      <c r="E14" s="40"/>
      <c r="F14" s="40"/>
      <c r="G14" s="40"/>
      <c r="H14" s="40"/>
      <c r="I14" s="40"/>
      <c r="J14" s="40"/>
    </row>
    <row r="15" spans="1:10" ht="16.7" customHeight="1" x14ac:dyDescent="0.2">
      <c r="A15" s="40"/>
      <c r="B15" s="40"/>
      <c r="C15" s="40"/>
      <c r="D15" s="40"/>
      <c r="E15" s="40"/>
      <c r="F15" s="40"/>
      <c r="G15" s="40"/>
      <c r="H15" s="40"/>
      <c r="I15" s="40"/>
      <c r="J15" s="40"/>
    </row>
    <row r="16" spans="1:10" ht="16.7" customHeight="1" x14ac:dyDescent="0.2">
      <c r="A16" s="40"/>
      <c r="B16" s="40"/>
      <c r="C16" s="40"/>
      <c r="D16" s="40"/>
      <c r="E16" s="40"/>
      <c r="F16" s="40"/>
      <c r="G16" s="40"/>
      <c r="H16" s="40"/>
      <c r="I16" s="40"/>
      <c r="J16" s="40"/>
    </row>
    <row r="17" spans="1:10" ht="16.7" customHeight="1" x14ac:dyDescent="0.2">
      <c r="A17" s="40"/>
      <c r="B17" s="40"/>
      <c r="C17" s="40"/>
      <c r="D17" s="40"/>
      <c r="E17" s="40"/>
      <c r="F17" s="40"/>
      <c r="G17" s="40"/>
      <c r="H17" s="40"/>
      <c r="I17" s="40"/>
      <c r="J17" s="40"/>
    </row>
    <row r="18" spans="1:10" ht="16.7" customHeight="1" x14ac:dyDescent="0.2">
      <c r="A18" s="40"/>
      <c r="B18" s="40"/>
      <c r="C18" s="40"/>
      <c r="D18" s="40"/>
      <c r="E18" s="40"/>
      <c r="F18" s="40"/>
      <c r="G18" s="40"/>
      <c r="H18" s="40"/>
      <c r="I18" s="40"/>
      <c r="J18" s="40"/>
    </row>
    <row r="19" spans="1:10" ht="16.7" customHeight="1" x14ac:dyDescent="0.2">
      <c r="A19" s="40"/>
      <c r="B19" s="40"/>
      <c r="C19" s="40"/>
      <c r="D19" s="40"/>
      <c r="E19" s="40"/>
      <c r="F19" s="40"/>
      <c r="G19" s="40"/>
      <c r="H19" s="40"/>
      <c r="I19" s="40"/>
      <c r="J19" s="40"/>
    </row>
    <row r="20" spans="1:10" ht="16.7" customHeight="1" x14ac:dyDescent="0.2">
      <c r="A20" s="40"/>
      <c r="B20" s="40"/>
      <c r="C20" s="40"/>
      <c r="D20" s="40"/>
      <c r="E20" s="40"/>
      <c r="F20" s="40"/>
      <c r="G20" s="40"/>
      <c r="H20" s="40"/>
      <c r="I20" s="40"/>
      <c r="J20" s="40"/>
    </row>
    <row r="21" spans="1:10" ht="16.7" customHeight="1" x14ac:dyDescent="0.2">
      <c r="A21" s="40"/>
      <c r="B21" s="40"/>
      <c r="C21" s="40"/>
      <c r="D21" s="40"/>
      <c r="E21" s="40"/>
      <c r="F21" s="40"/>
      <c r="G21" s="40"/>
      <c r="H21" s="40"/>
      <c r="I21" s="40"/>
      <c r="J21" s="40"/>
    </row>
    <row r="22" spans="1:10" ht="16.7" customHeight="1" x14ac:dyDescent="0.2">
      <c r="A22" s="40"/>
      <c r="B22" s="40"/>
      <c r="C22" s="40"/>
      <c r="D22" s="40"/>
      <c r="E22" s="40"/>
      <c r="F22" s="40"/>
      <c r="G22" s="40"/>
      <c r="H22" s="40"/>
      <c r="I22" s="40"/>
      <c r="J22" s="40"/>
    </row>
    <row r="23" spans="1:10" ht="16.7" customHeight="1" x14ac:dyDescent="0.2">
      <c r="A23" s="40"/>
      <c r="B23" s="40"/>
      <c r="C23" s="40"/>
      <c r="D23" s="40"/>
      <c r="E23" s="40"/>
      <c r="F23" s="40"/>
      <c r="G23" s="40"/>
      <c r="H23" s="40"/>
      <c r="I23" s="40"/>
      <c r="J23" s="40"/>
    </row>
    <row r="24" spans="1:10" ht="16.7" customHeight="1" x14ac:dyDescent="0.2">
      <c r="A24" s="40"/>
      <c r="B24" s="40"/>
      <c r="C24" s="40"/>
      <c r="D24" s="40"/>
      <c r="E24" s="40"/>
      <c r="F24" s="40"/>
      <c r="G24" s="40"/>
      <c r="H24" s="40"/>
      <c r="I24" s="40"/>
      <c r="J24" s="40"/>
    </row>
    <row r="25" spans="1:10" ht="16.7" customHeight="1" x14ac:dyDescent="0.2">
      <c r="A25" s="40"/>
      <c r="B25" s="40"/>
      <c r="C25" s="40"/>
      <c r="D25" s="40"/>
      <c r="E25" s="40"/>
      <c r="F25" s="40"/>
      <c r="G25" s="40"/>
      <c r="H25" s="40"/>
      <c r="I25" s="40"/>
      <c r="J25" s="40"/>
    </row>
    <row r="26" spans="1:10" ht="16.7" customHeight="1" x14ac:dyDescent="0.2">
      <c r="A26" s="40"/>
      <c r="B26" s="40"/>
      <c r="C26" s="40"/>
      <c r="D26" s="40"/>
      <c r="E26" s="40"/>
      <c r="F26" s="40"/>
      <c r="G26" s="40"/>
      <c r="H26" s="40"/>
      <c r="I26" s="40"/>
      <c r="J26" s="40"/>
    </row>
    <row r="27" spans="1:10" ht="16.7" customHeight="1" x14ac:dyDescent="0.2">
      <c r="A27" s="40"/>
      <c r="B27" s="40"/>
      <c r="C27" s="40"/>
      <c r="D27" s="40"/>
      <c r="E27" s="40"/>
      <c r="F27" s="40"/>
      <c r="G27" s="40"/>
      <c r="H27" s="40"/>
      <c r="I27" s="40"/>
      <c r="J27" s="40"/>
    </row>
    <row r="28" spans="1:10" ht="16.7" customHeight="1" x14ac:dyDescent="0.2"/>
    <row r="29" spans="1:10" ht="16.7" customHeight="1" x14ac:dyDescent="0.2"/>
    <row r="30" spans="1:10" ht="16.7" customHeight="1" x14ac:dyDescent="0.2"/>
    <row r="31" spans="1:10" ht="16.7" customHeight="1" x14ac:dyDescent="0.2"/>
    <row r="32" spans="1:10"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sheetData>
  <mergeCells count="1">
    <mergeCell ref="A1:J2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Statement of Operations</vt:lpstr>
      <vt:lpstr>Non-GAAP Statement of Ops</vt:lpstr>
      <vt:lpstr>Metrics</vt:lpstr>
      <vt:lpstr>Non-GAAP Recs</vt:lpstr>
      <vt:lpstr>End Notes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Jessica Nie</cp:lastModifiedBy>
  <cp:revision>2</cp:revision>
  <dcterms:created xsi:type="dcterms:W3CDTF">2020-10-27T19:02:59Z</dcterms:created>
  <dcterms:modified xsi:type="dcterms:W3CDTF">2020-10-27T20:49:47Z</dcterms:modified>
</cp:coreProperties>
</file>